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10140" windowHeight="85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" l="1"/>
  <c r="F181" i="1"/>
  <c r="F179" i="1"/>
  <c r="F180" i="1"/>
  <c r="F178" i="1"/>
  <c r="F177" i="1"/>
  <c r="K159" i="1"/>
  <c r="F162" i="1"/>
  <c r="F161" i="1"/>
  <c r="F160" i="1"/>
  <c r="F159" i="1"/>
  <c r="F158" i="1"/>
  <c r="F143" i="1"/>
  <c r="F141" i="1"/>
  <c r="F142" i="1"/>
  <c r="F139" i="1"/>
  <c r="F140" i="1"/>
  <c r="F124" i="1"/>
  <c r="F123" i="1"/>
  <c r="F122" i="1"/>
  <c r="F121" i="1"/>
  <c r="F120" i="1"/>
  <c r="F10" i="1"/>
  <c r="F9" i="1"/>
  <c r="F8" i="1"/>
  <c r="F7" i="1"/>
  <c r="F6" i="1"/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6" i="1" l="1"/>
  <c r="H81" i="1"/>
  <c r="I81" i="1"/>
  <c r="G81" i="1"/>
  <c r="G62" i="1"/>
  <c r="F119" i="1"/>
  <c r="F138" i="1"/>
  <c r="F157" i="1"/>
  <c r="F176" i="1"/>
  <c r="F195" i="1"/>
  <c r="I24" i="1"/>
  <c r="I196" i="1" s="1"/>
  <c r="F24" i="1"/>
  <c r="J24" i="1"/>
  <c r="J196" i="1" s="1"/>
  <c r="H24" i="1"/>
  <c r="G24" i="1"/>
  <c r="H196" i="1" l="1"/>
  <c r="F196" i="1"/>
  <c r="G196" i="1"/>
</calcChain>
</file>

<file path=xl/sharedStrings.xml><?xml version="1.0" encoding="utf-8"?>
<sst xmlns="http://schemas.openxmlformats.org/spreadsheetml/2006/main" count="250" uniqueCount="68">
  <si>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</si>
  <si>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</si>
  <si>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</si>
  <si>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</si>
  <si>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</si>
  <si>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</si>
  <si>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</si>
  <si>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</si>
  <si>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</si>
  <si>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</si>
  <si>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</si>
  <si>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</si>
  <si>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</si>
  <si>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</si>
  <si>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</si>
  <si>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</si>
  <si>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</si>
  <si>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</si>
  <si>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</si>
  <si>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</si>
  <si>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</si>
  <si>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</si>
  <si>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</si>
  <si>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</si>
  <si>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</si>
  <si>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</si>
  <si>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</si>
  <si>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</si>
  <si>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</si>
  <si>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</si>
  <si>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</si>
  <si>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</si>
  <si>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</si>
  <si>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</si>
  <si>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</si>
  <si>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</si>
  <si>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</si>
  <si>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</si>
  <si>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</si>
  <si>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гречневая рассыпчатая </t>
  </si>
  <si>
    <t>Хлеб пшеничный</t>
  </si>
  <si>
    <t>Котлеты рубленные из птицы с томатным соусом</t>
  </si>
  <si>
    <t>Чай с лимоном</t>
  </si>
  <si>
    <t>-</t>
  </si>
  <si>
    <t>Макаронные изделия отварные с сыром</t>
  </si>
  <si>
    <t>47/3</t>
  </si>
  <si>
    <t>Сок</t>
  </si>
  <si>
    <t xml:space="preserve">Рагу из мяса кур </t>
  </si>
  <si>
    <t>Чай с сахаром</t>
  </si>
  <si>
    <t>Яблоки</t>
  </si>
  <si>
    <t>Плов из грудки</t>
  </si>
  <si>
    <t>Салат витаминый</t>
  </si>
  <si>
    <t>Каша рисовая молочная вязкая</t>
  </si>
  <si>
    <t>Макаронные изделия отварные</t>
  </si>
  <si>
    <t>Чай с лимоном и сахаром</t>
  </si>
  <si>
    <t xml:space="preserve">Хлеб пшеничный </t>
  </si>
  <si>
    <t xml:space="preserve">Макаронные изделия отварные </t>
  </si>
  <si>
    <t>46/3</t>
  </si>
  <si>
    <t>Мясо кур отварное в соусе</t>
  </si>
  <si>
    <t>Кофейный напиток с молоком</t>
  </si>
  <si>
    <t>32/1</t>
  </si>
  <si>
    <t>Картофельное пюре</t>
  </si>
  <si>
    <t xml:space="preserve">Кофейный напиток </t>
  </si>
  <si>
    <t xml:space="preserve">Масло сливочное </t>
  </si>
  <si>
    <t>Каша гречневая рассыпчатая</t>
  </si>
  <si>
    <t xml:space="preserve">Фрикадельки из кур с томатным соусом </t>
  </si>
  <si>
    <t xml:space="preserve">Салат из белокочанной капусты </t>
  </si>
  <si>
    <t xml:space="preserve">Сыр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</si>
</sst>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" fontId="11" fillId="0" borderId="5" xfId="0" applyNumberFormat="1" applyFont="1" applyBorder="1" applyProtection="1">
      <protection locked="0"/>
    </xf>
    <xf numFmtId="2" fontId="11" fillId="0" borderId="2" xfId="0" applyNumberFormat="1" applyFont="1" applyBorder="1" applyProtection="1">
      <protection locked="0"/>
    </xf>
    <xf numFmtId="0" fontId="11" fillId="0" borderId="2" xfId="0" applyFont="1" applyBorder="1" applyAlignment="1" applyProtection="1">
      <alignment wrapText="1"/>
      <protection locked="0"/>
    </xf>
    <xf numFmtId="2" fontId="12" fillId="0" borderId="0" xfId="0" applyNumberFormat="1" applyFont="1" applyProtection="1">
      <protection locked="0"/>
    </xf>
    <xf numFmtId="0" fontId="11" fillId="0" borderId="5" xfId="0" applyFont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2" fillId="0" borderId="0" xfId="0" applyFont="1" applyProtection="1">
      <protection locked="0"/>
    </xf>
    <xf numFmtId="1" fontId="11" fillId="0" borderId="5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16" activePane="bottomRight" state="frozen"/>
      <selection pane="topRight" activeCell="E1" sqref="E1"/>
      <selection pane="bottomLeft" activeCell="A6" sqref="A6"/>
      <selection pane="bottomRight" activeCell="E127" sqref="E12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/>
      <c r="D1" s="53"/>
      <c r="E1" s="53"/>
      <c r="F1" s="12" t="s">
        <v>16</v>
      </c>
      <c r="G1" s="2" t="s">
        <v>17</v>
      </c>
      <c r="H1" s="54"/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/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58" t="str">
        <f>"150"</f>
        <v>150</v>
      </c>
      <c r="G6" s="58">
        <v>10.32</v>
      </c>
      <c r="H6" s="58">
        <v>6.63</v>
      </c>
      <c r="I6" s="58">
        <v>54.02</v>
      </c>
      <c r="J6" s="58">
        <v>303.27190268108103</v>
      </c>
      <c r="K6" s="41">
        <v>183</v>
      </c>
      <c r="L6" s="40"/>
    </row>
    <row r="7" spans="1:12" ht="15" x14ac:dyDescent="0.25">
      <c r="A7" s="23"/>
      <c r="B7" s="15"/>
      <c r="C7" s="11"/>
      <c r="D7" s="6"/>
      <c r="E7" s="42" t="s">
        <v>41</v>
      </c>
      <c r="F7" s="58" t="str">
        <f>"90"</f>
        <v>90</v>
      </c>
      <c r="G7" s="58">
        <v>7.96</v>
      </c>
      <c r="H7" s="58">
        <v>11.21</v>
      </c>
      <c r="I7" s="58">
        <v>11.25</v>
      </c>
      <c r="J7" s="58">
        <v>150.63</v>
      </c>
      <c r="K7" s="44">
        <v>136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58" t="str">
        <f>"30"</f>
        <v>30</v>
      </c>
      <c r="G8" s="58">
        <v>1.98</v>
      </c>
      <c r="H8" s="58">
        <v>0.2</v>
      </c>
      <c r="I8" s="58">
        <v>14.07</v>
      </c>
      <c r="J8" s="58">
        <v>67.170299999999997</v>
      </c>
      <c r="K8" s="44">
        <v>302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58" t="str">
        <f>"200"</f>
        <v>200</v>
      </c>
      <c r="G9" s="58">
        <v>0.25</v>
      </c>
      <c r="H9" s="58">
        <v>0.05</v>
      </c>
      <c r="I9" s="58">
        <v>9.5399999999999991</v>
      </c>
      <c r="J9" s="58">
        <v>38.475580000000001</v>
      </c>
      <c r="K9" s="44" t="s">
        <v>43</v>
      </c>
      <c r="L9" s="43"/>
    </row>
    <row r="10" spans="1:12" ht="15" x14ac:dyDescent="0.25">
      <c r="A10" s="23"/>
      <c r="B10" s="15"/>
      <c r="C10" s="11"/>
      <c r="D10" s="7" t="s">
        <v>24</v>
      </c>
      <c r="E10" s="60" t="s">
        <v>49</v>
      </c>
      <c r="F10" s="59" t="str">
        <f>"100"</f>
        <v>100</v>
      </c>
      <c r="G10" s="59">
        <v>0.4</v>
      </c>
      <c r="H10" s="59">
        <v>0.4</v>
      </c>
      <c r="I10" s="59">
        <v>11.6</v>
      </c>
      <c r="J10" s="59">
        <v>48.68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61"/>
      <c r="H11" s="61"/>
      <c r="I11" s="61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20.91</v>
      </c>
      <c r="H13" s="19">
        <f t="shared" si="0"/>
        <v>18.489999999999998</v>
      </c>
      <c r="I13" s="19">
        <f t="shared" si="0"/>
        <v>100.47999999999999</v>
      </c>
      <c r="J13" s="19">
        <f t="shared" si="0"/>
        <v>608.22778268108107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0</v>
      </c>
      <c r="G24" s="32">
        <f t="shared" ref="G24:J24" si="4">G13+G23</f>
        <v>20.91</v>
      </c>
      <c r="H24" s="32">
        <f t="shared" si="4"/>
        <v>18.489999999999998</v>
      </c>
      <c r="I24" s="32">
        <f t="shared" si="4"/>
        <v>100.47999999999999</v>
      </c>
      <c r="J24" s="32">
        <f t="shared" si="4"/>
        <v>608.22778268108107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150</v>
      </c>
      <c r="G25" s="58">
        <v>6.67</v>
      </c>
      <c r="H25" s="58">
        <v>4.68</v>
      </c>
      <c r="I25" s="58">
        <v>29.26</v>
      </c>
      <c r="J25" s="65">
        <v>186.03</v>
      </c>
      <c r="K25" s="41" t="s">
        <v>45</v>
      </c>
      <c r="L25" s="40"/>
    </row>
    <row r="26" spans="1:12" ht="15" x14ac:dyDescent="0.25">
      <c r="A26" s="14"/>
      <c r="B26" s="15"/>
      <c r="C26" s="11"/>
      <c r="D26" s="63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62" t="s">
        <v>62</v>
      </c>
      <c r="F27" s="43">
        <v>200</v>
      </c>
      <c r="G27" s="58">
        <v>3.01</v>
      </c>
      <c r="H27" s="58">
        <v>2.82</v>
      </c>
      <c r="I27" s="58">
        <v>16.600000000000001</v>
      </c>
      <c r="J27" s="43">
        <v>101</v>
      </c>
      <c r="K27" s="44">
        <v>304</v>
      </c>
      <c r="L27" s="43"/>
    </row>
    <row r="28" spans="1:12" ht="15" x14ac:dyDescent="0.25">
      <c r="A28" s="14"/>
      <c r="B28" s="15"/>
      <c r="C28" s="11"/>
      <c r="D28" s="7" t="s">
        <v>23</v>
      </c>
      <c r="E28" s="62" t="s">
        <v>40</v>
      </c>
      <c r="F28" s="43">
        <v>30</v>
      </c>
      <c r="G28" s="58">
        <v>1.98</v>
      </c>
      <c r="H28" s="58">
        <v>0.2</v>
      </c>
      <c r="I28" s="58">
        <v>14.07</v>
      </c>
      <c r="J28" s="43">
        <v>67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64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62" t="s">
        <v>63</v>
      </c>
      <c r="F30" s="43">
        <v>10</v>
      </c>
      <c r="G30" s="58">
        <v>0.05</v>
      </c>
      <c r="H30" s="58">
        <v>8.25</v>
      </c>
      <c r="I30" s="58">
        <v>0.08</v>
      </c>
      <c r="J30" s="43">
        <v>75</v>
      </c>
      <c r="K30" s="44" t="s">
        <v>43</v>
      </c>
      <c r="L30" s="43"/>
    </row>
    <row r="31" spans="1:12" ht="15" x14ac:dyDescent="0.25">
      <c r="A31" s="14"/>
      <c r="B31" s="15"/>
      <c r="C31" s="11"/>
      <c r="D31" s="6"/>
      <c r="E31" s="60" t="s">
        <v>46</v>
      </c>
      <c r="F31" s="43">
        <v>200</v>
      </c>
      <c r="G31" s="59">
        <v>1</v>
      </c>
      <c r="H31" s="59">
        <v>0.2</v>
      </c>
      <c r="I31" s="59">
        <v>20.6</v>
      </c>
      <c r="J31" s="43">
        <v>86</v>
      </c>
      <c r="K31" s="44" t="s">
        <v>43</v>
      </c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f t="shared" ref="G32" si="6">SUM(G25:G31)</f>
        <v>12.71</v>
      </c>
      <c r="H32" s="19">
        <f t="shared" ref="H32" si="7">SUM(H25:H31)</f>
        <v>16.149999999999999</v>
      </c>
      <c r="I32" s="19">
        <f t="shared" ref="I32" si="8">SUM(I25:I31)</f>
        <v>80.61</v>
      </c>
      <c r="J32" s="19">
        <f t="shared" ref="J32:L32" si="9">SUM(J25:J31)</f>
        <v>515.03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590</v>
      </c>
      <c r="G43" s="32">
        <f t="shared" ref="G43" si="14">G32+G42</f>
        <v>12.71</v>
      </c>
      <c r="H43" s="32">
        <f t="shared" ref="H43" si="15">H32+H42</f>
        <v>16.149999999999999</v>
      </c>
      <c r="I43" s="32">
        <f t="shared" ref="I43" si="16">I32+I42</f>
        <v>80.61</v>
      </c>
      <c r="J43" s="32">
        <f t="shared" ref="J43:L43" si="17">J32+J42</f>
        <v>515.03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>
        <v>200</v>
      </c>
      <c r="G44" s="58">
        <v>14.82</v>
      </c>
      <c r="H44" s="58">
        <v>16.36</v>
      </c>
      <c r="I44" s="58">
        <v>15.99</v>
      </c>
      <c r="J44" s="58">
        <v>268.74161928000001</v>
      </c>
      <c r="K44" s="66" t="str">
        <f>"3/9"</f>
        <v>3/9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48</v>
      </c>
      <c r="F46" s="43">
        <v>200</v>
      </c>
      <c r="G46" s="58">
        <v>0.19</v>
      </c>
      <c r="H46" s="58">
        <v>0.04</v>
      </c>
      <c r="I46" s="58">
        <v>9.2200000000000006</v>
      </c>
      <c r="J46" s="58">
        <v>36.005279999999999</v>
      </c>
      <c r="K46" s="44">
        <v>300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40</v>
      </c>
      <c r="F47" s="43">
        <v>30</v>
      </c>
      <c r="G47" s="58">
        <v>1.98</v>
      </c>
      <c r="H47" s="58">
        <v>0.2</v>
      </c>
      <c r="I47" s="58">
        <v>14.07</v>
      </c>
      <c r="J47" s="58">
        <v>67.170299999999997</v>
      </c>
      <c r="K47" s="44" t="s">
        <v>43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49</v>
      </c>
      <c r="F48" s="43">
        <v>100</v>
      </c>
      <c r="G48" s="59">
        <v>0.4</v>
      </c>
      <c r="H48" s="59">
        <v>0.4</v>
      </c>
      <c r="I48" s="59">
        <v>11.6</v>
      </c>
      <c r="J48" s="59">
        <v>48.68</v>
      </c>
      <c r="K48" s="44" t="s">
        <v>43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17.389999999999997</v>
      </c>
      <c r="H51" s="19">
        <f t="shared" ref="H51" si="19">SUM(H44:H50)</f>
        <v>16.999999999999996</v>
      </c>
      <c r="I51" s="19">
        <f t="shared" ref="I51" si="20">SUM(I44:I50)</f>
        <v>50.88</v>
      </c>
      <c r="J51" s="19">
        <f t="shared" ref="J51:L51" si="21">SUM(J44:J50)</f>
        <v>420.59719927999998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530</v>
      </c>
      <c r="G62" s="32">
        <f t="shared" ref="G62" si="26">G51+G61</f>
        <v>17.389999999999997</v>
      </c>
      <c r="H62" s="32">
        <f t="shared" ref="H62" si="27">H51+H61</f>
        <v>16.999999999999996</v>
      </c>
      <c r="I62" s="32">
        <f t="shared" ref="I62" si="28">I51+I61</f>
        <v>50.88</v>
      </c>
      <c r="J62" s="32">
        <f t="shared" ref="J62:L62" si="29">J51+J61</f>
        <v>420.59719927999998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50</v>
      </c>
      <c r="F63" s="40">
        <v>200</v>
      </c>
      <c r="G63" s="58">
        <v>18.2</v>
      </c>
      <c r="H63" s="58">
        <v>32.200000000000003</v>
      </c>
      <c r="I63" s="58">
        <v>32.200000000000003</v>
      </c>
      <c r="J63" s="58">
        <v>417</v>
      </c>
      <c r="K63" s="41">
        <v>138</v>
      </c>
      <c r="L63" s="40"/>
    </row>
    <row r="64" spans="1:12" ht="15" x14ac:dyDescent="0.25">
      <c r="A64" s="23"/>
      <c r="B64" s="15"/>
      <c r="C64" s="11"/>
      <c r="D64" s="6"/>
      <c r="E64" s="42" t="s">
        <v>51</v>
      </c>
      <c r="F64" s="43">
        <v>60</v>
      </c>
      <c r="G64" s="58">
        <v>0.96</v>
      </c>
      <c r="H64" s="58">
        <v>3.04</v>
      </c>
      <c r="I64" s="58">
        <v>8.48</v>
      </c>
      <c r="J64" s="58">
        <v>61.83215676959999</v>
      </c>
      <c r="K64" s="44">
        <v>21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48</v>
      </c>
      <c r="F65" s="43">
        <v>200</v>
      </c>
      <c r="G65" s="59">
        <v>0.19</v>
      </c>
      <c r="H65" s="59">
        <v>0.04</v>
      </c>
      <c r="I65" s="59">
        <v>9.2200000000000006</v>
      </c>
      <c r="J65" s="59">
        <v>36.005279999999999</v>
      </c>
      <c r="K65" s="44">
        <v>300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30</v>
      </c>
      <c r="G66" s="58">
        <v>1.98</v>
      </c>
      <c r="H66" s="58">
        <v>0.2</v>
      </c>
      <c r="I66" s="58">
        <v>14.07</v>
      </c>
      <c r="J66" s="58">
        <v>67.170299999999997</v>
      </c>
      <c r="K66" s="44" t="s">
        <v>43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67</v>
      </c>
      <c r="F68" s="43">
        <v>10</v>
      </c>
      <c r="G68" s="58">
        <v>2.63</v>
      </c>
      <c r="H68" s="58">
        <v>2.66</v>
      </c>
      <c r="I68" s="58">
        <v>0</v>
      </c>
      <c r="J68" s="58">
        <v>35.06</v>
      </c>
      <c r="K68" s="44" t="s">
        <v>43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23.96</v>
      </c>
      <c r="H70" s="19">
        <f t="shared" ref="H70" si="31">SUM(H63:H69)</f>
        <v>38.14</v>
      </c>
      <c r="I70" s="19">
        <f t="shared" ref="I70" si="32">SUM(I63:I69)</f>
        <v>63.970000000000006</v>
      </c>
      <c r="J70" s="19">
        <f t="shared" ref="J70:L70" si="33">SUM(J63:J69)</f>
        <v>617.06773676960006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500</v>
      </c>
      <c r="G81" s="32">
        <f t="shared" ref="G81" si="38">G70+G80</f>
        <v>23.96</v>
      </c>
      <c r="H81" s="32">
        <f t="shared" ref="H81" si="39">H70+H80</f>
        <v>38.14</v>
      </c>
      <c r="I81" s="32">
        <f t="shared" ref="I81" si="40">I70+I80</f>
        <v>63.970000000000006</v>
      </c>
      <c r="J81" s="32">
        <f t="shared" ref="J81:L81" si="41">J70+J80</f>
        <v>617.06773676960006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200</v>
      </c>
      <c r="G82" s="58">
        <v>4.4800000000000004</v>
      </c>
      <c r="H82" s="58">
        <v>6.18</v>
      </c>
      <c r="I82" s="58">
        <v>31.38</v>
      </c>
      <c r="J82" s="58">
        <v>198.14526868307033</v>
      </c>
      <c r="K82" s="41">
        <v>191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58">
        <v>0.25</v>
      </c>
      <c r="H84" s="58">
        <v>0.05</v>
      </c>
      <c r="I84" s="58">
        <v>9.5399999999999991</v>
      </c>
      <c r="J84" s="58">
        <v>38.475580000000001</v>
      </c>
      <c r="K84" s="44">
        <v>302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30</v>
      </c>
      <c r="G85" s="58">
        <v>1.98</v>
      </c>
      <c r="H85" s="58">
        <v>0.2</v>
      </c>
      <c r="I85" s="58">
        <v>14.07</v>
      </c>
      <c r="J85" s="58">
        <v>67.170299999999997</v>
      </c>
      <c r="K85" s="44" t="s">
        <v>43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49</v>
      </c>
      <c r="F86" s="43">
        <v>100</v>
      </c>
      <c r="G86" s="59">
        <v>0.4</v>
      </c>
      <c r="H86" s="59">
        <v>0.4</v>
      </c>
      <c r="I86" s="59">
        <v>11.6</v>
      </c>
      <c r="J86" s="59">
        <v>48.68</v>
      </c>
      <c r="K86" s="44" t="s">
        <v>43</v>
      </c>
      <c r="L86" s="43"/>
    </row>
    <row r="87" spans="1:12" ht="15" x14ac:dyDescent="0.25">
      <c r="A87" s="23"/>
      <c r="B87" s="15"/>
      <c r="C87" s="11"/>
      <c r="D87" s="6"/>
      <c r="E87" s="42" t="s">
        <v>67</v>
      </c>
      <c r="F87" s="43">
        <v>10</v>
      </c>
      <c r="G87" s="58">
        <v>2.63</v>
      </c>
      <c r="H87" s="58">
        <v>2.66</v>
      </c>
      <c r="I87" s="58">
        <v>0</v>
      </c>
      <c r="J87" s="58">
        <v>35.06</v>
      </c>
      <c r="K87" s="44"/>
      <c r="L87" s="43"/>
    </row>
    <row r="88" spans="1:12" ht="15" x14ac:dyDescent="0.25">
      <c r="A88" s="23"/>
      <c r="B88" s="15"/>
      <c r="C88" s="11"/>
      <c r="D88" s="6"/>
      <c r="E88" s="64"/>
      <c r="F88" s="64"/>
      <c r="G88" s="64"/>
      <c r="H88" s="64"/>
      <c r="I88" s="64"/>
      <c r="J88" s="64"/>
      <c r="K88" s="44" t="s">
        <v>43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SUM(F82:F87)</f>
        <v>540</v>
      </c>
      <c r="G89" s="19">
        <f>SUM(G82:G87)</f>
        <v>9.740000000000002</v>
      </c>
      <c r="H89" s="19">
        <f>SUM(H82:H87)</f>
        <v>9.49</v>
      </c>
      <c r="I89" s="19">
        <f>SUM(I82:I87)</f>
        <v>66.59</v>
      </c>
      <c r="J89" s="19">
        <f>SUM(J82:J87)</f>
        <v>387.53114868307034</v>
      </c>
      <c r="K89" s="25"/>
      <c r="L89" s="19">
        <f t="shared" ref="J89:L89" si="42">SUM(L82:L88)</f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:L99" si="46">SUM(J90:J98)</f>
        <v>0</v>
      </c>
      <c r="K99" s="25"/>
      <c r="L99" s="19">
        <f t="shared" si="4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540</v>
      </c>
      <c r="G100" s="32">
        <f t="shared" ref="G100" si="47">G89+G99</f>
        <v>9.740000000000002</v>
      </c>
      <c r="H100" s="32">
        <f t="shared" ref="H100" si="48">H89+H99</f>
        <v>9.49</v>
      </c>
      <c r="I100" s="32">
        <f t="shared" ref="I100" si="49">I89+I99</f>
        <v>66.59</v>
      </c>
      <c r="J100" s="32">
        <f t="shared" ref="J100:L100" si="50">J89+J99</f>
        <v>387.53114868307034</v>
      </c>
      <c r="K100" s="32"/>
      <c r="L100" s="32">
        <f t="shared" si="50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53</v>
      </c>
      <c r="F101" s="40">
        <v>180</v>
      </c>
      <c r="G101" s="58">
        <v>6.36</v>
      </c>
      <c r="H101" s="58">
        <v>3.57</v>
      </c>
      <c r="I101" s="58">
        <v>40.93</v>
      </c>
      <c r="J101" s="58">
        <v>220.7282094</v>
      </c>
      <c r="K101" s="41">
        <v>227</v>
      </c>
      <c r="L101" s="40"/>
    </row>
    <row r="102" spans="1:12" ht="15" x14ac:dyDescent="0.25">
      <c r="A102" s="23"/>
      <c r="B102" s="15"/>
      <c r="C102" s="11"/>
      <c r="D102" s="6"/>
      <c r="E102" s="42" t="s">
        <v>41</v>
      </c>
      <c r="F102" s="43">
        <v>90</v>
      </c>
      <c r="G102" s="58">
        <v>7.96</v>
      </c>
      <c r="H102" s="58">
        <v>11.21</v>
      </c>
      <c r="I102" s="58">
        <v>11.25</v>
      </c>
      <c r="J102" s="58">
        <v>150.63</v>
      </c>
      <c r="K102" s="44">
        <v>136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59">
        <v>0.06</v>
      </c>
      <c r="H103" s="59">
        <v>0.01</v>
      </c>
      <c r="I103" s="59">
        <v>9.1300000000000008</v>
      </c>
      <c r="J103" s="59">
        <v>35.008986666666665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30</v>
      </c>
      <c r="G104" s="58">
        <v>1.98</v>
      </c>
      <c r="H104" s="58">
        <v>0.2</v>
      </c>
      <c r="I104" s="58">
        <v>14.07</v>
      </c>
      <c r="J104" s="58">
        <v>67.170299999999997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1">SUM(G101:G107)</f>
        <v>16.36</v>
      </c>
      <c r="H108" s="19">
        <f t="shared" si="51"/>
        <v>14.99</v>
      </c>
      <c r="I108" s="19">
        <f t="shared" si="51"/>
        <v>75.38</v>
      </c>
      <c r="J108" s="19">
        <f t="shared" si="51"/>
        <v>473.53749606666662</v>
      </c>
      <c r="K108" s="25"/>
      <c r="L108" s="19">
        <f t="shared" ref="L108" si="52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500</v>
      </c>
      <c r="G119" s="32">
        <f t="shared" ref="G119" si="55">G108+G118</f>
        <v>16.36</v>
      </c>
      <c r="H119" s="32">
        <f t="shared" ref="H119" si="56">H108+H118</f>
        <v>14.99</v>
      </c>
      <c r="I119" s="32">
        <f t="shared" ref="I119" si="57">I108+I118</f>
        <v>75.38</v>
      </c>
      <c r="J119" s="32">
        <f t="shared" ref="J119:L119" si="58">J108+J118</f>
        <v>473.53749606666662</v>
      </c>
      <c r="K119" s="32"/>
      <c r="L119" s="32">
        <f t="shared" si="58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62" t="s">
        <v>64</v>
      </c>
      <c r="F120" s="58" t="str">
        <f>"150"</f>
        <v>150</v>
      </c>
      <c r="G120" s="58">
        <v>6.58</v>
      </c>
      <c r="H120" s="58">
        <v>1.72</v>
      </c>
      <c r="I120" s="58">
        <v>34.47</v>
      </c>
      <c r="J120" s="58">
        <v>170.91364949999999</v>
      </c>
      <c r="K120" s="41">
        <v>187</v>
      </c>
      <c r="L120" s="40"/>
    </row>
    <row r="121" spans="1:12" ht="15" x14ac:dyDescent="0.25">
      <c r="A121" s="14"/>
      <c r="B121" s="15"/>
      <c r="C121" s="11"/>
      <c r="D121" s="6"/>
      <c r="E121" s="62" t="s">
        <v>65</v>
      </c>
      <c r="F121" s="58" t="str">
        <f>"90"</f>
        <v>90</v>
      </c>
      <c r="G121" s="58">
        <v>5.24</v>
      </c>
      <c r="H121" s="58">
        <v>11.46</v>
      </c>
      <c r="I121" s="58">
        <v>6.62</v>
      </c>
      <c r="J121" s="58">
        <v>170</v>
      </c>
      <c r="K121" s="44">
        <v>134</v>
      </c>
      <c r="L121" s="43"/>
    </row>
    <row r="122" spans="1:12" ht="15" x14ac:dyDescent="0.25">
      <c r="A122" s="14"/>
      <c r="B122" s="15"/>
      <c r="C122" s="11"/>
      <c r="D122" s="7" t="s">
        <v>22</v>
      </c>
      <c r="E122" s="62" t="s">
        <v>54</v>
      </c>
      <c r="F122" s="58" t="str">
        <f>"200"</f>
        <v>200</v>
      </c>
      <c r="G122" s="58">
        <v>0.16</v>
      </c>
      <c r="H122" s="58">
        <v>0.03</v>
      </c>
      <c r="I122" s="58">
        <v>10.4</v>
      </c>
      <c r="J122" s="58">
        <v>41.296879999999994</v>
      </c>
      <c r="K122" s="44">
        <v>260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55</v>
      </c>
      <c r="F123" s="58" t="str">
        <f>"30"</f>
        <v>30</v>
      </c>
      <c r="G123" s="58">
        <v>1.98</v>
      </c>
      <c r="H123" s="58">
        <v>0.2</v>
      </c>
      <c r="I123" s="58">
        <v>14.07</v>
      </c>
      <c r="J123" s="58">
        <v>67.170299999999997</v>
      </c>
      <c r="K123" s="44" t="s">
        <v>43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49</v>
      </c>
      <c r="F124" s="59" t="str">
        <f>"100"</f>
        <v>100</v>
      </c>
      <c r="G124" s="59">
        <v>0.4</v>
      </c>
      <c r="H124" s="59">
        <v>0.4</v>
      </c>
      <c r="I124" s="59">
        <v>11.6</v>
      </c>
      <c r="J124" s="59">
        <v>48.68</v>
      </c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9">SUM(G120:G126)</f>
        <v>14.360000000000001</v>
      </c>
      <c r="H127" s="19">
        <f t="shared" si="59"/>
        <v>13.81</v>
      </c>
      <c r="I127" s="19">
        <f t="shared" si="59"/>
        <v>77.16</v>
      </c>
      <c r="J127" s="19">
        <f t="shared" si="59"/>
        <v>498.06082950000001</v>
      </c>
      <c r="K127" s="25"/>
      <c r="L127" s="19">
        <f t="shared" ref="L127" si="60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3">G127+G137</f>
        <v>14.360000000000001</v>
      </c>
      <c r="H138" s="32">
        <f t="shared" ref="H138" si="64">H127+H137</f>
        <v>13.81</v>
      </c>
      <c r="I138" s="32">
        <f t="shared" ref="I138" si="65">I127+I137</f>
        <v>77.16</v>
      </c>
      <c r="J138" s="32">
        <f t="shared" ref="J138:L138" si="66">J127+J137</f>
        <v>498.06082950000001</v>
      </c>
      <c r="K138" s="32"/>
      <c r="L138" s="32">
        <f t="shared" si="66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2" t="s">
        <v>50</v>
      </c>
      <c r="F139" s="58" t="str">
        <f>"200"</f>
        <v>200</v>
      </c>
      <c r="G139" s="58">
        <v>18.2</v>
      </c>
      <c r="H139" s="58">
        <v>23.2</v>
      </c>
      <c r="I139" s="58">
        <v>32.200000000000003</v>
      </c>
      <c r="J139" s="58">
        <v>417</v>
      </c>
      <c r="K139" s="41">
        <v>138</v>
      </c>
      <c r="L139" s="40"/>
    </row>
    <row r="140" spans="1:12" ht="15" x14ac:dyDescent="0.25">
      <c r="A140" s="23"/>
      <c r="B140" s="15"/>
      <c r="C140" s="11"/>
      <c r="D140" s="6"/>
      <c r="E140" s="62" t="s">
        <v>66</v>
      </c>
      <c r="F140" s="58" t="str">
        <f>"60"</f>
        <v>60</v>
      </c>
      <c r="G140" s="58">
        <v>1.45</v>
      </c>
      <c r="H140" s="58">
        <v>3.51</v>
      </c>
      <c r="I140" s="58">
        <v>8.7899999999999991</v>
      </c>
      <c r="J140" s="58">
        <v>68.67012634999999</v>
      </c>
      <c r="K140" s="44">
        <v>6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54</v>
      </c>
      <c r="F141" s="58" t="str">
        <f>"200"</f>
        <v>200</v>
      </c>
      <c r="G141" s="58">
        <v>0.16</v>
      </c>
      <c r="H141" s="58">
        <v>0.03</v>
      </c>
      <c r="I141" s="58">
        <v>10.4</v>
      </c>
      <c r="J141" s="58">
        <v>41.296879999999994</v>
      </c>
      <c r="K141" s="44">
        <v>260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62" t="s">
        <v>40</v>
      </c>
      <c r="F142" s="58" t="str">
        <f>"30"</f>
        <v>30</v>
      </c>
      <c r="G142" s="58">
        <v>2.37</v>
      </c>
      <c r="H142" s="58">
        <v>0.3</v>
      </c>
      <c r="I142" s="58">
        <v>15.48</v>
      </c>
      <c r="J142" s="58">
        <v>73.649999999999991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49</v>
      </c>
      <c r="F143" s="59" t="str">
        <f>"100"</f>
        <v>100</v>
      </c>
      <c r="G143" s="59">
        <v>0.4</v>
      </c>
      <c r="H143" s="59">
        <v>0.4</v>
      </c>
      <c r="I143" s="59">
        <v>11.6</v>
      </c>
      <c r="J143" s="59">
        <v>48.68</v>
      </c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7">SUM(G139:G145)</f>
        <v>22.58</v>
      </c>
      <c r="H146" s="19">
        <f t="shared" si="67"/>
        <v>27.44</v>
      </c>
      <c r="I146" s="19">
        <f t="shared" si="67"/>
        <v>78.47</v>
      </c>
      <c r="J146" s="19">
        <f t="shared" si="67"/>
        <v>649.29700634999995</v>
      </c>
      <c r="K146" s="25"/>
      <c r="L146" s="19">
        <f t="shared" ref="L146" si="68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1">G146+G156</f>
        <v>22.58</v>
      </c>
      <c r="H157" s="32">
        <f t="shared" ref="H157" si="72">H146+H156</f>
        <v>27.44</v>
      </c>
      <c r="I157" s="32">
        <f t="shared" ref="I157" si="73">I146+I156</f>
        <v>78.47</v>
      </c>
      <c r="J157" s="32">
        <f t="shared" ref="J157:L157" si="74">J146+J156</f>
        <v>649.29700634999995</v>
      </c>
      <c r="K157" s="32"/>
      <c r="L157" s="32">
        <f t="shared" si="74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56</v>
      </c>
      <c r="F158" s="58" t="str">
        <f>"150"</f>
        <v>150</v>
      </c>
      <c r="G158" s="58">
        <v>6.36</v>
      </c>
      <c r="H158" s="58">
        <v>3.57</v>
      </c>
      <c r="I158" s="58">
        <v>40.93</v>
      </c>
      <c r="J158" s="58">
        <v>220.7282094</v>
      </c>
      <c r="K158" s="41" t="s">
        <v>57</v>
      </c>
      <c r="L158" s="40"/>
    </row>
    <row r="159" spans="1:12" ht="15" x14ac:dyDescent="0.25">
      <c r="A159" s="23"/>
      <c r="B159" s="15"/>
      <c r="C159" s="11"/>
      <c r="D159" s="6"/>
      <c r="E159" s="42" t="s">
        <v>58</v>
      </c>
      <c r="F159" s="58" t="str">
        <f>"90"</f>
        <v>90</v>
      </c>
      <c r="G159" s="58">
        <v>11.64</v>
      </c>
      <c r="H159" s="58">
        <v>11.19</v>
      </c>
      <c r="I159" s="58">
        <v>2.44</v>
      </c>
      <c r="J159" s="58">
        <v>156.81160000000003</v>
      </c>
      <c r="K159" s="66" t="str">
        <f>"2/9"</f>
        <v>2/9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59</v>
      </c>
      <c r="F160" s="58" t="str">
        <f>"200"</f>
        <v>200</v>
      </c>
      <c r="G160" s="58">
        <v>1.41</v>
      </c>
      <c r="H160" s="58">
        <v>1.44</v>
      </c>
      <c r="I160" s="58">
        <v>6.47</v>
      </c>
      <c r="J160" s="58">
        <v>43.367112000000006</v>
      </c>
      <c r="K160" s="44" t="s">
        <v>60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58" t="str">
        <f>"30"</f>
        <v>30</v>
      </c>
      <c r="G161" s="58">
        <v>1.98</v>
      </c>
      <c r="H161" s="58">
        <v>0.2</v>
      </c>
      <c r="I161" s="58">
        <v>14.07</v>
      </c>
      <c r="J161" s="58">
        <v>67.170299999999997</v>
      </c>
      <c r="K161" s="44" t="s">
        <v>43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49</v>
      </c>
      <c r="F162" s="59" t="str">
        <f>"100"</f>
        <v>100</v>
      </c>
      <c r="G162" s="59">
        <v>0.4</v>
      </c>
      <c r="H162" s="59">
        <v>0.4</v>
      </c>
      <c r="I162" s="59">
        <v>11.6</v>
      </c>
      <c r="J162" s="59">
        <v>48.68</v>
      </c>
      <c r="K162" s="44" t="s">
        <v>43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5">SUM(G158:G164)</f>
        <v>21.79</v>
      </c>
      <c r="H165" s="19">
        <f t="shared" si="75"/>
        <v>16.799999999999997</v>
      </c>
      <c r="I165" s="19">
        <f t="shared" si="75"/>
        <v>75.509999999999991</v>
      </c>
      <c r="J165" s="19">
        <f t="shared" si="75"/>
        <v>536.75722140000005</v>
      </c>
      <c r="K165" s="25"/>
      <c r="L165" s="19">
        <f t="shared" ref="L165" si="76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79">G165+G175</f>
        <v>21.79</v>
      </c>
      <c r="H176" s="32">
        <f t="shared" ref="H176" si="80">H165+H175</f>
        <v>16.799999999999997</v>
      </c>
      <c r="I176" s="32">
        <f t="shared" ref="I176" si="81">I165+I175</f>
        <v>75.509999999999991</v>
      </c>
      <c r="J176" s="32">
        <f t="shared" ref="J176:L176" si="82">J165+J175</f>
        <v>536.75722140000005</v>
      </c>
      <c r="K176" s="32"/>
      <c r="L176" s="32">
        <f t="shared" si="82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61</v>
      </c>
      <c r="F177" s="58" t="str">
        <f>"150"</f>
        <v>150</v>
      </c>
      <c r="G177" s="58">
        <v>3.05</v>
      </c>
      <c r="H177" s="58">
        <v>4.76</v>
      </c>
      <c r="I177" s="58">
        <v>21.68</v>
      </c>
      <c r="J177" s="58">
        <v>140.54310899999999</v>
      </c>
      <c r="K177" s="51">
        <v>146</v>
      </c>
      <c r="L177" s="40"/>
    </row>
    <row r="178" spans="1:12" ht="15" x14ac:dyDescent="0.25">
      <c r="A178" s="23"/>
      <c r="B178" s="15"/>
      <c r="C178" s="11"/>
      <c r="D178" s="6"/>
      <c r="E178" s="42" t="s">
        <v>41</v>
      </c>
      <c r="F178" s="58" t="str">
        <f>"90"</f>
        <v>90</v>
      </c>
      <c r="G178" s="58">
        <v>7.96</v>
      </c>
      <c r="H178" s="58">
        <v>11.21</v>
      </c>
      <c r="I178" s="58">
        <v>11.25</v>
      </c>
      <c r="J178" s="58">
        <v>150.63</v>
      </c>
      <c r="K178" s="44">
        <v>136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48</v>
      </c>
      <c r="F179" s="58" t="str">
        <f>"200"</f>
        <v>200</v>
      </c>
      <c r="G179" s="58">
        <v>0.19</v>
      </c>
      <c r="H179" s="58">
        <v>0.04</v>
      </c>
      <c r="I179" s="58">
        <v>9.2200000000000006</v>
      </c>
      <c r="J179" s="58">
        <v>36.005279999999999</v>
      </c>
      <c r="K179" s="44">
        <v>300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58" t="str">
        <f>"30"</f>
        <v>30</v>
      </c>
      <c r="G180" s="58">
        <v>1.98</v>
      </c>
      <c r="H180" s="58">
        <v>0.2</v>
      </c>
      <c r="I180" s="58">
        <v>14.07</v>
      </c>
      <c r="J180" s="58">
        <v>67.170299999999997</v>
      </c>
      <c r="K180" s="44" t="s">
        <v>43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49</v>
      </c>
      <c r="F181" s="59" t="str">
        <f>"100"</f>
        <v>100</v>
      </c>
      <c r="G181" s="59">
        <v>0.4</v>
      </c>
      <c r="H181" s="59">
        <v>0.4</v>
      </c>
      <c r="I181" s="59">
        <v>11.6</v>
      </c>
      <c r="J181" s="59">
        <v>48.68</v>
      </c>
      <c r="K181" s="44" t="s">
        <v>43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3">SUM(G177:G183)</f>
        <v>13.58</v>
      </c>
      <c r="H184" s="19">
        <f t="shared" si="83"/>
        <v>16.61</v>
      </c>
      <c r="I184" s="19">
        <f t="shared" si="83"/>
        <v>67.819999999999993</v>
      </c>
      <c r="J184" s="19">
        <f t="shared" si="83"/>
        <v>443.02868899999993</v>
      </c>
      <c r="K184" s="25"/>
      <c r="L184" s="19">
        <f t="shared" ref="L184" si="84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87">G184+G194</f>
        <v>13.58</v>
      </c>
      <c r="H195" s="32">
        <f t="shared" ref="H195" si="88">H184+H194</f>
        <v>16.61</v>
      </c>
      <c r="I195" s="32">
        <f t="shared" ref="I195" si="89">I184+I194</f>
        <v>67.819999999999993</v>
      </c>
      <c r="J195" s="32">
        <f t="shared" ref="J195:L195" si="90">J184+J194</f>
        <v>443.02868899999993</v>
      </c>
      <c r="K195" s="32"/>
      <c r="L195" s="32">
        <f t="shared" si="90"/>
        <v>0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532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17.338000000000001</v>
      </c>
      <c r="H196" s="34">
        <f t="shared" si="91"/>
        <v>18.892000000000003</v>
      </c>
      <c r="I196" s="34">
        <f t="shared" si="91"/>
        <v>73.686999999999983</v>
      </c>
      <c r="J196" s="34">
        <f t="shared" si="91"/>
        <v>514.91351097304187</v>
      </c>
      <c r="K196" s="34"/>
      <c r="L196" s="34" t="e">
        <f t="shared" ref="L196" si="92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Елимбетово</cp:lastModifiedBy>
  <dcterms:created xsi:type="dcterms:W3CDTF">2022-05-16T14:23:56Z</dcterms:created>
  <dcterms:modified xsi:type="dcterms:W3CDTF">2025-09-09T18:00:20Z</dcterms:modified>
</cp:coreProperties>
</file>