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КВОТА ЦО" sheetId="2" r:id="rId1"/>
  </sheets>
  <definedNames>
    <definedName name="__UnoMark__543_849710968" localSheetId="0">'КВОТА ЦО'!#REF!</definedName>
    <definedName name="__UnoMark__544_849710968" localSheetId="0">'КВОТА ЦО'!#REF!</definedName>
    <definedName name="__UnoMark__546_849710968" localSheetId="0">'КВОТА ЦО'!#REF!</definedName>
    <definedName name="__UnoMark__548_849710968" localSheetId="0">'КВОТА ЦО'!#REF!</definedName>
    <definedName name="__UnoMark__550_849710968" localSheetId="0">'КВОТА ЦО'!#REF!</definedName>
    <definedName name="__UnoMark__552_849710968" localSheetId="0">'КВОТА ЦО'!#REF!</definedName>
    <definedName name="__UnoMark__554_849710968" localSheetId="0">'КВОТА ЦО'!#REF!</definedName>
    <definedName name="__UnoMark__556_849710968" localSheetId="0">'КВОТА ЦО'!#REF!</definedName>
    <definedName name="__UnoMark__558_849710968" localSheetId="0">'КВОТА ЦО'!#REF!</definedName>
    <definedName name="__UnoMark__561_849710968" localSheetId="0">'КВОТА ЦО'!#REF!</definedName>
    <definedName name="__UnoMark__563_849710968" localSheetId="0">'КВОТА ЦО'!#REF!</definedName>
    <definedName name="__UnoMark__565_849710968" localSheetId="0">'КВОТА ЦО'!#REF!</definedName>
    <definedName name="__UnoMark__569_849710968" localSheetId="0">'КВОТА ЦО'!#REF!</definedName>
    <definedName name="__UnoMark__570_849710968" localSheetId="0">'КВОТА ЦО'!$B$30</definedName>
    <definedName name="__UnoMark__572_849710968" localSheetId="0">'КВОТА ЦО'!#REF!</definedName>
    <definedName name="__UnoMark__575_849710968" localSheetId="0">'КВОТА ЦО'!#REF!</definedName>
    <definedName name="__UnoMark__577_849710968" localSheetId="0">'КВОТА ЦО'!#REF!</definedName>
    <definedName name="__UnoMark__579_849710968" localSheetId="0">'КВОТА ЦО'!#REF!</definedName>
    <definedName name="__UnoMark__581_849710968" localSheetId="0">'КВОТА ЦО'!#REF!</definedName>
    <definedName name="__UnoMark__583_849710968" localSheetId="0">'КВОТА ЦО'!#REF!</definedName>
    <definedName name="__UnoMark__584_849710968" localSheetId="0">'КВОТА ЦО'!$B$45</definedName>
    <definedName name="__UnoMark__586_849710968" localSheetId="0">'КВОТА ЦО'!#REF!</definedName>
    <definedName name="__UnoMark__589_849710968" localSheetId="0">'КВОТА ЦО'!#REF!</definedName>
    <definedName name="__UnoMark__591_849710968" localSheetId="0">'КВОТА ЦО'!#REF!</definedName>
    <definedName name="__UnoMark__593_849710968" localSheetId="0">'КВОТА ЦО'!#REF!</definedName>
    <definedName name="__UnoMark__595_849710968" localSheetId="0">'КВОТА ЦО'!#REF!</definedName>
    <definedName name="__UnoMark__597_849710968" localSheetId="0">'КВОТА ЦО'!#REF!</definedName>
    <definedName name="__UnoMark__598_849710968" localSheetId="0">'КВОТА ЦО'!$B$49</definedName>
    <definedName name="__UnoMark__600_849710968" localSheetId="0">'КВОТА ЦО'!#REF!</definedName>
    <definedName name="__UnoMark__603_849710968" localSheetId="0">'КВОТА ЦО'!#REF!</definedName>
    <definedName name="__UnoMark__605_849710968" localSheetId="0">'КВОТА ЦО'!#REF!</definedName>
    <definedName name="__UnoMark__607_849710968" localSheetId="0">'КВОТА ЦО'!#REF!</definedName>
    <definedName name="__UnoMark__609_849710968" localSheetId="0">'КВОТА ЦО'!#REF!</definedName>
    <definedName name="__UnoMark__611_849710968" localSheetId="0">'КВОТА ЦО'!#REF!</definedName>
    <definedName name="__UnoMark__612_849710968" localSheetId="0">'КВОТА ЦО'!$B$53</definedName>
    <definedName name="__UnoMark__614_849710968" localSheetId="0">'КВОТА ЦО'!#REF!</definedName>
    <definedName name="__UnoMark__617_849710968" localSheetId="0">'КВОТА ЦО'!#REF!</definedName>
    <definedName name="__UnoMark__619_849710968" localSheetId="0">'КВОТА ЦО'!#REF!</definedName>
    <definedName name="__UnoMark__621_849710968" localSheetId="0">'КВОТА ЦО'!#REF!</definedName>
    <definedName name="__UnoMark__623_849710968" localSheetId="0">'КВОТА ЦО'!#REF!</definedName>
    <definedName name="__UnoMark__625_849710968" localSheetId="0">'КВОТА ЦО'!#REF!</definedName>
    <definedName name="__UnoMark__626_849710968" localSheetId="0">'КВОТА ЦО'!$B$58</definedName>
    <definedName name="__UnoMark__628_849710968" localSheetId="0">'КВОТА ЦО'!#REF!</definedName>
    <definedName name="__UnoMark__631_849710968" localSheetId="0">'КВОТА ЦО'!#REF!</definedName>
    <definedName name="__UnoMark__633_849710968" localSheetId="0">'КВОТА ЦО'!#REF!</definedName>
    <definedName name="__UnoMark__635_849710968" localSheetId="0">'КВОТА ЦО'!#REF!</definedName>
    <definedName name="__UnoMark__637_849710968" localSheetId="0">'КВОТА ЦО'!#REF!</definedName>
    <definedName name="__UnoMark__639_849710968" localSheetId="0">'КВОТА ЦО'!#REF!</definedName>
    <definedName name="__UnoMark__640_849710968" localSheetId="0">'КВОТА ЦО'!#REF!</definedName>
    <definedName name="__UnoMark__642_849710968" localSheetId="0">'КВОТА ЦО'!#REF!</definedName>
    <definedName name="__UnoMark__645_849710968" localSheetId="0">'КВОТА ЦО'!#REF!</definedName>
    <definedName name="__UnoMark__647_849710968" localSheetId="0">'КВОТА ЦО'!#REF!</definedName>
    <definedName name="__UnoMark__649_849710968" localSheetId="0">'КВОТА ЦО'!#REF!</definedName>
    <definedName name="__UnoMark__651_849710968" localSheetId="0">'КВОТА ЦО'!#REF!</definedName>
    <definedName name="__UnoMark__653_849710968" localSheetId="0">'КВОТА ЦО'!#REF!</definedName>
    <definedName name="__UnoMark__654_849710968" localSheetId="0">'КВОТА ЦО'!#REF!</definedName>
    <definedName name="__UnoMark__656_849710968" localSheetId="0">'КВОТА ЦО'!#REF!</definedName>
    <definedName name="__UnoMark__659_849710968" localSheetId="0">'КВОТА ЦО'!#REF!</definedName>
    <definedName name="__UnoMark__661_849710968" localSheetId="0">'КВОТА ЦО'!#REF!</definedName>
    <definedName name="__UnoMark__663_849710968" localSheetId="0">'КВОТА ЦО'!#REF!</definedName>
    <definedName name="__UnoMark__665_849710968" localSheetId="0">'КВОТА ЦО'!#REF!</definedName>
    <definedName name="__UnoMark__667_849710968" localSheetId="0">'КВОТА ЦО'!#REF!</definedName>
    <definedName name="__UnoMark__668_849710968" localSheetId="0">'КВОТА ЦО'!#REF!</definedName>
    <definedName name="__UnoMark__670_849710968" localSheetId="0">'КВОТА ЦО'!#REF!</definedName>
    <definedName name="__UnoMark__673_849710968" localSheetId="0">'КВОТА ЦО'!#REF!</definedName>
    <definedName name="__UnoMark__675_849710968" localSheetId="0">'КВОТА ЦО'!#REF!</definedName>
    <definedName name="__UnoMark__677_849710968" localSheetId="0">'КВОТА ЦО'!#REF!</definedName>
    <definedName name="__UnoMark__679_849710968" localSheetId="0">'КВОТА ЦО'!#REF!</definedName>
    <definedName name="__UnoMark__681_849710968" localSheetId="0">'КВОТА ЦО'!#REF!</definedName>
    <definedName name="__UnoMark__682_849710968" localSheetId="0">'КВОТА ЦО'!$B$91</definedName>
    <definedName name="__UnoMark__684_849710968" localSheetId="0">'КВОТА ЦО'!#REF!</definedName>
    <definedName name="__UnoMark__687_849710968" localSheetId="0">'КВОТА ЦО'!#REF!</definedName>
    <definedName name="__UnoMark__689_849710968" localSheetId="0">'КВОТА ЦО'!#REF!</definedName>
    <definedName name="__UnoMark__691_849710968" localSheetId="0">'КВОТА ЦО'!#REF!</definedName>
    <definedName name="__UnoMark__693_849710968" localSheetId="0">'КВОТА ЦО'!#REF!</definedName>
    <definedName name="__UnoMark__695_849710968" localSheetId="0">'КВОТА ЦО'!#REF!</definedName>
    <definedName name="__UnoMark__696_849710968" localSheetId="0">'КВОТА ЦО'!$B$108</definedName>
    <definedName name="__UnoMark__698_849710968" localSheetId="0">'КВОТА ЦО'!#REF!</definedName>
    <definedName name="__UnoMark__701_849710968" localSheetId="0">'КВОТА ЦО'!#REF!</definedName>
    <definedName name="__UnoMark__703_849710968" localSheetId="0">'КВОТА ЦО'!#REF!</definedName>
    <definedName name="__UnoMark__705_849710968" localSheetId="0">'КВОТА ЦО'!#REF!</definedName>
    <definedName name="__UnoMark__707_849710968" localSheetId="0">'КВОТА ЦО'!#REF!</definedName>
    <definedName name="__UnoMark__709_849710968" localSheetId="0">'КВОТА ЦО'!#REF!</definedName>
    <definedName name="__UnoMark__710_849710968" localSheetId="0">'КВОТА ЦО'!$B$113</definedName>
    <definedName name="__UnoMark__712_849710968" localSheetId="0">'КВОТА ЦО'!#REF!</definedName>
    <definedName name="__UnoMark__715_849710968" localSheetId="0">'КВОТА ЦО'!#REF!</definedName>
    <definedName name="__UnoMark__717_849710968" localSheetId="0">'КВОТА ЦО'!#REF!</definedName>
    <definedName name="__UnoMark__719_849710968" localSheetId="0">'КВОТА ЦО'!#REF!</definedName>
    <definedName name="__UnoMark__721_849710968" localSheetId="0">'КВОТА ЦО'!#REF!</definedName>
    <definedName name="__UnoMark__723_849710968" localSheetId="0">'КВОТА ЦО'!#REF!</definedName>
    <definedName name="__UnoMark__724_849710968" localSheetId="0">'КВОТА ЦО'!$B$115</definedName>
    <definedName name="__UnoMark__726_849710968" localSheetId="0">'КВОТА ЦО'!#REF!</definedName>
    <definedName name="__UnoMark__729_849710968" localSheetId="0">'КВОТА ЦО'!#REF!</definedName>
    <definedName name="__UnoMark__731_849710968" localSheetId="0">'КВОТА ЦО'!#REF!</definedName>
    <definedName name="__UnoMark__733_849710968" localSheetId="0">'КВОТА ЦО'!#REF!</definedName>
    <definedName name="__UnoMark__735_849710968" localSheetId="0">'КВОТА ЦО'!#REF!</definedName>
    <definedName name="__UnoMark__737_849710968" localSheetId="0">'КВОТА ЦО'!#REF!</definedName>
    <definedName name="__UnoMark__738_849710968" localSheetId="0">'КВОТА ЦО'!#REF!</definedName>
    <definedName name="__UnoMark__740_849710968" localSheetId="0">'КВОТА ЦО'!#REF!</definedName>
    <definedName name="__UnoMark__743_849710968" localSheetId="0">'КВОТА ЦО'!#REF!</definedName>
    <definedName name="__UnoMark__745_849710968" localSheetId="0">'КВОТА ЦО'!#REF!</definedName>
    <definedName name="__UnoMark__747_849710968" localSheetId="0">'КВОТА ЦО'!#REF!</definedName>
    <definedName name="__UnoMark__749_849710968" localSheetId="0">'КВОТА ЦО'!#REF!</definedName>
    <definedName name="__UnoMark__751_849710968" localSheetId="0">'КВОТА ЦО'!#REF!</definedName>
    <definedName name="__UnoMark__752_849710968" localSheetId="0">'КВОТА ЦО'!#REF!</definedName>
    <definedName name="__UnoMark__754_849710968" localSheetId="0">'КВОТА ЦО'!#REF!</definedName>
    <definedName name="__UnoMark__757_849710968" localSheetId="0">'КВОТА ЦО'!#REF!</definedName>
    <definedName name="__UnoMark__759_849710968" localSheetId="0">'КВОТА ЦО'!#REF!</definedName>
    <definedName name="__UnoMark__761_849710968" localSheetId="0">'КВОТА ЦО'!#REF!</definedName>
    <definedName name="__UnoMark__763_849710968" localSheetId="0">'КВОТА ЦО'!#REF!</definedName>
    <definedName name="__UnoMark__765_849710968" localSheetId="0">'КВОТА ЦО'!#REF!</definedName>
    <definedName name="__UnoMark__766_849710968" localSheetId="0">'КВОТА ЦО'!#REF!</definedName>
    <definedName name="__UnoMark__769_849710968" localSheetId="0">'КВОТА ЦО'!#REF!</definedName>
    <definedName name="__UnoMark__771_849710968" localSheetId="0">'КВОТА ЦО'!#REF!</definedName>
    <definedName name="__UnoMark__773_849710968" localSheetId="0">'КВОТА ЦО'!#REF!</definedName>
    <definedName name="__UnoMark__775_849710968" localSheetId="0">'КВОТА ЦО'!#REF!</definedName>
    <definedName name="__UnoMark__777_849710968" localSheetId="0">'КВОТА ЦО'!#REF!</definedName>
    <definedName name="__UnoMark__779_849710968" localSheetId="0">'КВОТА ЦО'!#REF!</definedName>
    <definedName name="__UnoMark__780_849710968" localSheetId="0">'КВОТА ЦО'!#REF!</definedName>
    <definedName name="__UnoMark__782_849710968" localSheetId="0">'КВОТА ЦО'!#REF!</definedName>
    <definedName name="__UnoMark__784_849710968" localSheetId="0">'КВОТА ЦО'!#REF!</definedName>
    <definedName name="__UnoMark__787_849710968" localSheetId="0">'КВОТА ЦО'!#REF!</definedName>
    <definedName name="__UnoMark__789_849710968" localSheetId="0">'КВОТА ЦО'!#REF!</definedName>
    <definedName name="__UnoMark__791_849710968" localSheetId="0">'КВОТА ЦО'!#REF!</definedName>
    <definedName name="__UnoMark__793_849710968" localSheetId="0">'КВОТА ЦО'!#REF!</definedName>
    <definedName name="__UnoMark__795_849710968" localSheetId="0">'КВОТА ЦО'!#REF!</definedName>
    <definedName name="__UnoMark__796_849710968" localSheetId="0">'КВОТА ЦО'!#REF!</definedName>
    <definedName name="__UnoMark__798_849710968" localSheetId="0">'КВОТА ЦО'!#REF!</definedName>
    <definedName name="__UnoMark__801_849710968" localSheetId="0">'КВОТА ЦО'!#REF!</definedName>
    <definedName name="__UnoMark__803_849710968" localSheetId="0">'КВОТА ЦО'!#REF!</definedName>
    <definedName name="__UnoMark__805_849710968" localSheetId="0">'КВОТА ЦО'!#REF!</definedName>
    <definedName name="__UnoMark__807_849710968" localSheetId="0">'КВОТА ЦО'!#REF!</definedName>
    <definedName name="__UnoMark__809_849710968" localSheetId="0">'КВОТА ЦО'!#REF!</definedName>
    <definedName name="__UnoMark__810_849710968" localSheetId="0">'КВОТА ЦО'!#REF!</definedName>
    <definedName name="__UnoMark__812_849710968" localSheetId="0">'КВОТА ЦО'!#REF!</definedName>
    <definedName name="__UnoMark__814_849710968" localSheetId="0">'КВОТА ЦО'!#REF!</definedName>
    <definedName name="__UnoMark__817_849710968" localSheetId="0">'КВОТА ЦО'!#REF!</definedName>
    <definedName name="__UnoMark__819_849710968" localSheetId="0">'КВОТА ЦО'!#REF!</definedName>
    <definedName name="__UnoMark__821_849710968" localSheetId="0">'КВОТА ЦО'!#REF!</definedName>
    <definedName name="__UnoMark__823_849710968" localSheetId="0">'КВОТА ЦО'!#REF!</definedName>
    <definedName name="__UnoMark__825_849710968" localSheetId="0">'КВОТА ЦО'!#REF!</definedName>
    <definedName name="__UnoMark__826_849710968" localSheetId="0">'КВОТА ЦО'!#REF!</definedName>
    <definedName name="__UnoMark__828_849710968" localSheetId="0">'КВОТА ЦО'!#REF!</definedName>
    <definedName name="__UnoMark__831_849710968" localSheetId="0">'КВОТА ЦО'!#REF!</definedName>
    <definedName name="__UnoMark__833_849710968" localSheetId="0">'КВОТА ЦО'!#REF!</definedName>
    <definedName name="__UnoMark__835_849710968" localSheetId="0">'КВОТА ЦО'!#REF!</definedName>
    <definedName name="__UnoMark__837_849710968" localSheetId="0">'КВОТА ЦО'!#REF!</definedName>
    <definedName name="__UnoMark__839_849710968" localSheetId="0">'КВОТА ЦО'!#REF!</definedName>
  </definedNames>
  <calcPr calcId="145621"/>
</workbook>
</file>

<file path=xl/calcChain.xml><?xml version="1.0" encoding="utf-8"?>
<calcChain xmlns="http://schemas.openxmlformats.org/spreadsheetml/2006/main">
  <c r="AB88" i="2" l="1"/>
  <c r="AA88" i="2"/>
  <c r="V63" i="2" l="1"/>
  <c r="Y63" i="2"/>
  <c r="X63" i="2"/>
  <c r="Q63" i="2"/>
  <c r="L63" i="2"/>
  <c r="Y121" i="2"/>
  <c r="X121" i="2"/>
  <c r="W121" i="2"/>
  <c r="Y67" i="2" l="1"/>
  <c r="X67" i="2"/>
  <c r="W67" i="2"/>
  <c r="V67" i="2"/>
  <c r="Q67" i="2"/>
  <c r="L67" i="2"/>
  <c r="G67" i="2"/>
  <c r="G63" i="2"/>
  <c r="Z63" i="2" s="1"/>
  <c r="W63" i="2"/>
  <c r="L51" i="2"/>
  <c r="X51" i="2"/>
  <c r="W51" i="2"/>
  <c r="Y51" i="2"/>
  <c r="V51" i="2"/>
  <c r="Q51" i="2"/>
  <c r="G51" i="2"/>
  <c r="Y34" i="2"/>
  <c r="X34" i="2"/>
  <c r="W34" i="2"/>
  <c r="V34" i="2"/>
  <c r="Q34" i="2"/>
  <c r="L34" i="2"/>
  <c r="G34" i="2"/>
  <c r="X25" i="2"/>
  <c r="X24" i="2" s="1"/>
  <c r="W25" i="2"/>
  <c r="W24" i="2" s="1"/>
  <c r="T22" i="2"/>
  <c r="U22" i="2"/>
  <c r="S22" i="2"/>
  <c r="T24" i="2"/>
  <c r="U24" i="2"/>
  <c r="S24" i="2"/>
  <c r="O22" i="2"/>
  <c r="P22" i="2"/>
  <c r="N22" i="2"/>
  <c r="O24" i="2"/>
  <c r="Q24" i="2" s="1"/>
  <c r="P24" i="2"/>
  <c r="N24" i="2"/>
  <c r="J22" i="2"/>
  <c r="K22" i="2"/>
  <c r="I22" i="2"/>
  <c r="J24" i="2"/>
  <c r="K24" i="2"/>
  <c r="I24" i="2"/>
  <c r="L24" i="2" s="1"/>
  <c r="E24" i="2"/>
  <c r="F24" i="2"/>
  <c r="E22" i="2"/>
  <c r="F22" i="2"/>
  <c r="D22" i="2"/>
  <c r="D24" i="2"/>
  <c r="G24" i="2" s="1"/>
  <c r="Q22" i="2" l="1"/>
  <c r="W22" i="2"/>
  <c r="V24" i="2"/>
  <c r="Z51" i="2"/>
  <c r="Z67" i="2"/>
  <c r="Z34" i="2"/>
  <c r="J113" i="2" l="1"/>
  <c r="K113" i="2"/>
  <c r="I113" i="2"/>
  <c r="L111" i="2"/>
  <c r="Y111" i="2"/>
  <c r="X111" i="2"/>
  <c r="W111" i="2"/>
  <c r="G111" i="2"/>
  <c r="L99" i="2"/>
  <c r="Y99" i="2"/>
  <c r="X99" i="2"/>
  <c r="W99" i="2"/>
  <c r="G99" i="2"/>
  <c r="L90" i="2"/>
  <c r="K89" i="2"/>
  <c r="J89" i="2"/>
  <c r="I89" i="2"/>
  <c r="G90" i="2"/>
  <c r="F89" i="2"/>
  <c r="E89" i="2"/>
  <c r="D89" i="2"/>
  <c r="L121" i="2"/>
  <c r="J120" i="2"/>
  <c r="K120" i="2"/>
  <c r="I120" i="2"/>
  <c r="D120" i="2"/>
  <c r="G121" i="2"/>
  <c r="E120" i="2"/>
  <c r="F120" i="2"/>
  <c r="J49" i="2"/>
  <c r="K49" i="2"/>
  <c r="I49" i="2"/>
  <c r="T79" i="2"/>
  <c r="U79" i="2"/>
  <c r="S79" i="2"/>
  <c r="O79" i="2"/>
  <c r="P79" i="2"/>
  <c r="N79" i="2"/>
  <c r="J79" i="2"/>
  <c r="K79" i="2"/>
  <c r="I79" i="2"/>
  <c r="E79" i="2"/>
  <c r="F79" i="2"/>
  <c r="D79" i="2"/>
  <c r="W21" i="2"/>
  <c r="V21" i="2"/>
  <c r="V20" i="2"/>
  <c r="Q20" i="2"/>
  <c r="Q21" i="2"/>
  <c r="G21" i="2"/>
  <c r="V18" i="2"/>
  <c r="L18" i="2"/>
  <c r="J17" i="2"/>
  <c r="K17" i="2"/>
  <c r="I17" i="2"/>
  <c r="Q18" i="2"/>
  <c r="O17" i="2"/>
  <c r="P17" i="2"/>
  <c r="N17" i="2"/>
  <c r="G18" i="2"/>
  <c r="T17" i="2"/>
  <c r="U17" i="2"/>
  <c r="S17" i="2"/>
  <c r="E17" i="2"/>
  <c r="F17" i="2"/>
  <c r="D17" i="2"/>
  <c r="T26" i="2"/>
  <c r="U26" i="2"/>
  <c r="S26" i="2"/>
  <c r="O26" i="2"/>
  <c r="P26" i="2"/>
  <c r="N26" i="2"/>
  <c r="J26" i="2"/>
  <c r="K26" i="2"/>
  <c r="I26" i="2"/>
  <c r="E26" i="2"/>
  <c r="F26" i="2"/>
  <c r="D26" i="2"/>
  <c r="G27" i="2"/>
  <c r="Y25" i="2"/>
  <c r="Y24" i="2" s="1"/>
  <c r="Z24" i="2" s="1"/>
  <c r="V25" i="2"/>
  <c r="Q25" i="2"/>
  <c r="L25" i="2"/>
  <c r="G25" i="2"/>
  <c r="W16" i="2"/>
  <c r="T15" i="2"/>
  <c r="U15" i="2"/>
  <c r="S15" i="2"/>
  <c r="O15" i="2"/>
  <c r="P15" i="2"/>
  <c r="N15" i="2"/>
  <c r="J15" i="2"/>
  <c r="K15" i="2"/>
  <c r="I15" i="2"/>
  <c r="E15" i="2"/>
  <c r="F15" i="2"/>
  <c r="D15" i="2"/>
  <c r="Y122" i="2"/>
  <c r="X122" i="2"/>
  <c r="W122" i="2"/>
  <c r="L122" i="2"/>
  <c r="G122" i="2"/>
  <c r="Y119" i="2"/>
  <c r="X119" i="2"/>
  <c r="W119" i="2"/>
  <c r="L119" i="2"/>
  <c r="G119" i="2"/>
  <c r="Y118" i="2"/>
  <c r="X118" i="2"/>
  <c r="W118" i="2"/>
  <c r="L118" i="2"/>
  <c r="G118" i="2"/>
  <c r="Y117" i="2"/>
  <c r="X117" i="2"/>
  <c r="W117" i="2"/>
  <c r="L117" i="2"/>
  <c r="G117" i="2"/>
  <c r="Y116" i="2"/>
  <c r="X116" i="2"/>
  <c r="W116" i="2"/>
  <c r="L116" i="2"/>
  <c r="G116" i="2"/>
  <c r="K115" i="2"/>
  <c r="J115" i="2"/>
  <c r="I115" i="2"/>
  <c r="F115" i="2"/>
  <c r="E115" i="2"/>
  <c r="D115" i="2"/>
  <c r="Y114" i="2"/>
  <c r="X114" i="2"/>
  <c r="W114" i="2"/>
  <c r="L114" i="2"/>
  <c r="G114" i="2"/>
  <c r="F113" i="2"/>
  <c r="E113" i="2"/>
  <c r="D113" i="2"/>
  <c r="W113" i="2" s="1"/>
  <c r="Y112" i="2"/>
  <c r="X112" i="2"/>
  <c r="W112" i="2"/>
  <c r="L112" i="2"/>
  <c r="G112" i="2"/>
  <c r="Y110" i="2"/>
  <c r="X110" i="2"/>
  <c r="W110" i="2"/>
  <c r="L110" i="2"/>
  <c r="G110" i="2"/>
  <c r="Y109" i="2"/>
  <c r="X109" i="2"/>
  <c r="W109" i="2"/>
  <c r="L109" i="2"/>
  <c r="G109" i="2"/>
  <c r="K108" i="2"/>
  <c r="J108" i="2"/>
  <c r="I108" i="2"/>
  <c r="F108" i="2"/>
  <c r="E108" i="2"/>
  <c r="D108" i="2"/>
  <c r="Y107" i="2"/>
  <c r="X107" i="2"/>
  <c r="W107" i="2"/>
  <c r="L107" i="2"/>
  <c r="G107" i="2"/>
  <c r="Y106" i="2"/>
  <c r="X106" i="2"/>
  <c r="W106" i="2"/>
  <c r="L106" i="2"/>
  <c r="G106" i="2"/>
  <c r="Y105" i="2"/>
  <c r="X105" i="2"/>
  <c r="W105" i="2"/>
  <c r="L105" i="2"/>
  <c r="G105" i="2"/>
  <c r="Y104" i="2"/>
  <c r="X104" i="2"/>
  <c r="W104" i="2"/>
  <c r="L104" i="2"/>
  <c r="G104" i="2"/>
  <c r="Y103" i="2"/>
  <c r="X103" i="2"/>
  <c r="W103" i="2"/>
  <c r="L103" i="2"/>
  <c r="G103" i="2"/>
  <c r="Y102" i="2"/>
  <c r="X102" i="2"/>
  <c r="W102" i="2"/>
  <c r="L102" i="2"/>
  <c r="G102" i="2"/>
  <c r="Y101" i="2"/>
  <c r="X101" i="2"/>
  <c r="W101" i="2"/>
  <c r="L101" i="2"/>
  <c r="G101" i="2"/>
  <c r="Y100" i="2"/>
  <c r="X100" i="2"/>
  <c r="W100" i="2"/>
  <c r="L100" i="2"/>
  <c r="G100" i="2"/>
  <c r="Y98" i="2"/>
  <c r="X98" i="2"/>
  <c r="W98" i="2"/>
  <c r="L98" i="2"/>
  <c r="G98" i="2"/>
  <c r="Y97" i="2"/>
  <c r="X97" i="2"/>
  <c r="W97" i="2"/>
  <c r="L97" i="2"/>
  <c r="G97" i="2"/>
  <c r="Y96" i="2"/>
  <c r="X96" i="2"/>
  <c r="W96" i="2"/>
  <c r="L96" i="2"/>
  <c r="G96" i="2"/>
  <c r="Y95" i="2"/>
  <c r="X95" i="2"/>
  <c r="W95" i="2"/>
  <c r="L95" i="2"/>
  <c r="G95" i="2"/>
  <c r="Y94" i="2"/>
  <c r="X94" i="2"/>
  <c r="W94" i="2"/>
  <c r="L94" i="2"/>
  <c r="G94" i="2"/>
  <c r="Y93" i="2"/>
  <c r="X93" i="2"/>
  <c r="W93" i="2"/>
  <c r="L93" i="2"/>
  <c r="G93" i="2"/>
  <c r="Y92" i="2"/>
  <c r="X92" i="2"/>
  <c r="W92" i="2"/>
  <c r="L92" i="2"/>
  <c r="G92" i="2"/>
  <c r="K91" i="2"/>
  <c r="J91" i="2"/>
  <c r="I91" i="2"/>
  <c r="I123" i="2" s="1"/>
  <c r="F91" i="2"/>
  <c r="E91" i="2"/>
  <c r="D91" i="2"/>
  <c r="Z88" i="2"/>
  <c r="Y88" i="2"/>
  <c r="X88" i="2"/>
  <c r="W88" i="2"/>
  <c r="Y86" i="2"/>
  <c r="X86" i="2"/>
  <c r="W86" i="2"/>
  <c r="V86" i="2"/>
  <c r="Q86" i="2"/>
  <c r="L86" i="2"/>
  <c r="G86" i="2"/>
  <c r="U85" i="2"/>
  <c r="U87" i="2" s="1"/>
  <c r="T85" i="2"/>
  <c r="T87" i="2" s="1"/>
  <c r="S85" i="2"/>
  <c r="P85" i="2"/>
  <c r="P87" i="2" s="1"/>
  <c r="O85" i="2"/>
  <c r="O87" i="2" s="1"/>
  <c r="N85" i="2"/>
  <c r="K85" i="2"/>
  <c r="K87" i="2" s="1"/>
  <c r="J85" i="2"/>
  <c r="J87" i="2" s="1"/>
  <c r="I85" i="2"/>
  <c r="F85" i="2"/>
  <c r="F87" i="2" s="1"/>
  <c r="E85" i="2"/>
  <c r="E87" i="2" s="1"/>
  <c r="D85" i="2"/>
  <c r="Z84" i="2"/>
  <c r="Y84" i="2"/>
  <c r="X84" i="2"/>
  <c r="W84" i="2"/>
  <c r="Y82" i="2"/>
  <c r="X82" i="2"/>
  <c r="W82" i="2"/>
  <c r="V82" i="2"/>
  <c r="Q82" i="2"/>
  <c r="L82" i="2"/>
  <c r="G82" i="2"/>
  <c r="U81" i="2"/>
  <c r="T81" i="2"/>
  <c r="O81" i="2"/>
  <c r="Q81" i="2" s="1"/>
  <c r="K81" i="2"/>
  <c r="J81" i="2"/>
  <c r="F81" i="2"/>
  <c r="E81" i="2"/>
  <c r="D81" i="2"/>
  <c r="Y29" i="2"/>
  <c r="X29" i="2"/>
  <c r="W29" i="2"/>
  <c r="V29" i="2"/>
  <c r="Q29" i="2"/>
  <c r="L29" i="2"/>
  <c r="G29" i="2"/>
  <c r="U28" i="2"/>
  <c r="T28" i="2"/>
  <c r="S28" i="2"/>
  <c r="P28" i="2"/>
  <c r="O28" i="2"/>
  <c r="N28" i="2"/>
  <c r="K28" i="2"/>
  <c r="J28" i="2"/>
  <c r="I28" i="2"/>
  <c r="F28" i="2"/>
  <c r="E28" i="2"/>
  <c r="D28" i="2"/>
  <c r="Y80" i="2"/>
  <c r="X80" i="2"/>
  <c r="W80" i="2"/>
  <c r="V80" i="2"/>
  <c r="Q80" i="2"/>
  <c r="L80" i="2"/>
  <c r="Y78" i="2"/>
  <c r="X78" i="2"/>
  <c r="W78" i="2"/>
  <c r="V78" i="2"/>
  <c r="Q78" i="2"/>
  <c r="L78" i="2"/>
  <c r="G78" i="2"/>
  <c r="U77" i="2"/>
  <c r="T77" i="2"/>
  <c r="S77" i="2"/>
  <c r="P77" i="2"/>
  <c r="O77" i="2"/>
  <c r="N77" i="2"/>
  <c r="K77" i="2"/>
  <c r="J77" i="2"/>
  <c r="I77" i="2"/>
  <c r="F77" i="2"/>
  <c r="E77" i="2"/>
  <c r="D77" i="2"/>
  <c r="Y76" i="2"/>
  <c r="X76" i="2"/>
  <c r="W76" i="2"/>
  <c r="V76" i="2"/>
  <c r="Q76" i="2"/>
  <c r="L76" i="2"/>
  <c r="G76" i="2"/>
  <c r="Y75" i="2"/>
  <c r="X75" i="2"/>
  <c r="W75" i="2"/>
  <c r="V75" i="2"/>
  <c r="Q75" i="2"/>
  <c r="L75" i="2"/>
  <c r="G75" i="2"/>
  <c r="Y74" i="2"/>
  <c r="X74" i="2"/>
  <c r="W74" i="2"/>
  <c r="V74" i="2"/>
  <c r="Q74" i="2"/>
  <c r="L74" i="2"/>
  <c r="G74" i="2"/>
  <c r="Y73" i="2"/>
  <c r="X73" i="2"/>
  <c r="W73" i="2"/>
  <c r="V73" i="2"/>
  <c r="Q73" i="2"/>
  <c r="L73" i="2"/>
  <c r="G73" i="2"/>
  <c r="Y72" i="2"/>
  <c r="X72" i="2"/>
  <c r="W72" i="2"/>
  <c r="V72" i="2"/>
  <c r="Q72" i="2"/>
  <c r="L72" i="2"/>
  <c r="G72" i="2"/>
  <c r="Y71" i="2"/>
  <c r="X71" i="2"/>
  <c r="W71" i="2"/>
  <c r="V71" i="2"/>
  <c r="Q71" i="2"/>
  <c r="L71" i="2"/>
  <c r="G71" i="2"/>
  <c r="Y70" i="2"/>
  <c r="X70" i="2"/>
  <c r="W70" i="2"/>
  <c r="V70" i="2"/>
  <c r="Q70" i="2"/>
  <c r="G70" i="2"/>
  <c r="Y69" i="2"/>
  <c r="X69" i="2"/>
  <c r="W69" i="2"/>
  <c r="V69" i="2"/>
  <c r="Q69" i="2"/>
  <c r="L69" i="2"/>
  <c r="G69" i="2"/>
  <c r="Y68" i="2"/>
  <c r="X68" i="2"/>
  <c r="W68" i="2"/>
  <c r="V68" i="2"/>
  <c r="Q68" i="2"/>
  <c r="L68" i="2"/>
  <c r="G68" i="2"/>
  <c r="Y66" i="2"/>
  <c r="X66" i="2"/>
  <c r="W66" i="2"/>
  <c r="V66" i="2"/>
  <c r="Q66" i="2"/>
  <c r="L66" i="2"/>
  <c r="G66" i="2"/>
  <c r="Y65" i="2"/>
  <c r="X65" i="2"/>
  <c r="W65" i="2"/>
  <c r="V65" i="2"/>
  <c r="Q65" i="2"/>
  <c r="L65" i="2"/>
  <c r="G65" i="2"/>
  <c r="Y64" i="2"/>
  <c r="X64" i="2"/>
  <c r="W64" i="2"/>
  <c r="V64" i="2"/>
  <c r="Q64" i="2"/>
  <c r="L64" i="2"/>
  <c r="G64" i="2"/>
  <c r="Y62" i="2"/>
  <c r="X62" i="2"/>
  <c r="W62" i="2"/>
  <c r="V62" i="2"/>
  <c r="Q62" i="2"/>
  <c r="L62" i="2"/>
  <c r="G62" i="2"/>
  <c r="Y61" i="2"/>
  <c r="X61" i="2"/>
  <c r="W61" i="2"/>
  <c r="V61" i="2"/>
  <c r="Q61" i="2"/>
  <c r="L61" i="2"/>
  <c r="G61" i="2"/>
  <c r="Y60" i="2"/>
  <c r="X60" i="2"/>
  <c r="W60" i="2"/>
  <c r="V60" i="2"/>
  <c r="Q60" i="2"/>
  <c r="L60" i="2"/>
  <c r="G60" i="2"/>
  <c r="Y59" i="2"/>
  <c r="X59" i="2"/>
  <c r="W59" i="2"/>
  <c r="V59" i="2"/>
  <c r="Q59" i="2"/>
  <c r="L59" i="2"/>
  <c r="G59" i="2"/>
  <c r="S58" i="2"/>
  <c r="V58" i="2" s="1"/>
  <c r="N58" i="2"/>
  <c r="Q58" i="2" s="1"/>
  <c r="I58" i="2"/>
  <c r="L58" i="2" s="1"/>
  <c r="F58" i="2"/>
  <c r="Y58" i="2" s="1"/>
  <c r="E58" i="2"/>
  <c r="X58" i="2" s="1"/>
  <c r="D58" i="2"/>
  <c r="Y57" i="2"/>
  <c r="X57" i="2"/>
  <c r="W57" i="2"/>
  <c r="V57" i="2"/>
  <c r="Q57" i="2"/>
  <c r="L57" i="2"/>
  <c r="G57" i="2"/>
  <c r="Y56" i="2"/>
  <c r="X56" i="2"/>
  <c r="W56" i="2"/>
  <c r="V56" i="2"/>
  <c r="Q56" i="2"/>
  <c r="L56" i="2"/>
  <c r="G56" i="2"/>
  <c r="Y55" i="2"/>
  <c r="X55" i="2"/>
  <c r="W55" i="2"/>
  <c r="V55" i="2"/>
  <c r="Q55" i="2"/>
  <c r="L55" i="2"/>
  <c r="G55" i="2"/>
  <c r="Y54" i="2"/>
  <c r="X54" i="2"/>
  <c r="W54" i="2"/>
  <c r="V54" i="2"/>
  <c r="Q54" i="2"/>
  <c r="L54" i="2"/>
  <c r="G54" i="2"/>
  <c r="U53" i="2"/>
  <c r="T53" i="2"/>
  <c r="S53" i="2"/>
  <c r="P53" i="2"/>
  <c r="O53" i="2"/>
  <c r="N53" i="2"/>
  <c r="K53" i="2"/>
  <c r="J53" i="2"/>
  <c r="I53" i="2"/>
  <c r="F53" i="2"/>
  <c r="E53" i="2"/>
  <c r="D53" i="2"/>
  <c r="Y52" i="2"/>
  <c r="X52" i="2"/>
  <c r="W52" i="2"/>
  <c r="V52" i="2"/>
  <c r="Q52" i="2"/>
  <c r="L52" i="2"/>
  <c r="G52" i="2"/>
  <c r="Y50" i="2"/>
  <c r="X50" i="2"/>
  <c r="W50" i="2"/>
  <c r="V50" i="2"/>
  <c r="Q50" i="2"/>
  <c r="L50" i="2"/>
  <c r="G50" i="2"/>
  <c r="T49" i="2"/>
  <c r="S49" i="2"/>
  <c r="O49" i="2"/>
  <c r="N49" i="2"/>
  <c r="F49" i="2"/>
  <c r="E49" i="2"/>
  <c r="D49" i="2"/>
  <c r="Y48" i="2"/>
  <c r="X48" i="2"/>
  <c r="W48" i="2"/>
  <c r="V48" i="2"/>
  <c r="Q48" i="2"/>
  <c r="L48" i="2"/>
  <c r="G48" i="2"/>
  <c r="Y47" i="2"/>
  <c r="X47" i="2"/>
  <c r="W47" i="2"/>
  <c r="V47" i="2"/>
  <c r="Q47" i="2"/>
  <c r="L47" i="2"/>
  <c r="G47" i="2"/>
  <c r="Y46" i="2"/>
  <c r="X46" i="2"/>
  <c r="W46" i="2"/>
  <c r="V46" i="2"/>
  <c r="Q46" i="2"/>
  <c r="L46" i="2"/>
  <c r="G46" i="2"/>
  <c r="U45" i="2"/>
  <c r="T45" i="2"/>
  <c r="S45" i="2"/>
  <c r="P45" i="2"/>
  <c r="O45" i="2"/>
  <c r="N45" i="2"/>
  <c r="K45" i="2"/>
  <c r="J45" i="2"/>
  <c r="I45" i="2"/>
  <c r="F45" i="2"/>
  <c r="E45" i="2"/>
  <c r="D45" i="2"/>
  <c r="Y44" i="2"/>
  <c r="X44" i="2"/>
  <c r="W44" i="2"/>
  <c r="V44" i="2"/>
  <c r="Q44" i="2"/>
  <c r="L44" i="2"/>
  <c r="G44" i="2"/>
  <c r="Y43" i="2"/>
  <c r="X43" i="2"/>
  <c r="W43" i="2"/>
  <c r="V43" i="2"/>
  <c r="Q43" i="2"/>
  <c r="L43" i="2"/>
  <c r="G43" i="2"/>
  <c r="Y42" i="2"/>
  <c r="X42" i="2"/>
  <c r="W42" i="2"/>
  <c r="V42" i="2"/>
  <c r="Q42" i="2"/>
  <c r="L42" i="2"/>
  <c r="G42" i="2"/>
  <c r="Y41" i="2"/>
  <c r="X41" i="2"/>
  <c r="W41" i="2"/>
  <c r="V41" i="2"/>
  <c r="Q41" i="2"/>
  <c r="L41" i="2"/>
  <c r="G41" i="2"/>
  <c r="Y40" i="2"/>
  <c r="X40" i="2"/>
  <c r="W40" i="2"/>
  <c r="V40" i="2"/>
  <c r="Q40" i="2"/>
  <c r="L40" i="2"/>
  <c r="G40" i="2"/>
  <c r="Y39" i="2"/>
  <c r="X39" i="2"/>
  <c r="W39" i="2"/>
  <c r="V39" i="2"/>
  <c r="Q39" i="2"/>
  <c r="L39" i="2"/>
  <c r="G39" i="2"/>
  <c r="Y38" i="2"/>
  <c r="X38" i="2"/>
  <c r="W38" i="2"/>
  <c r="V38" i="2"/>
  <c r="Q38" i="2"/>
  <c r="L38" i="2"/>
  <c r="G38" i="2"/>
  <c r="Y37" i="2"/>
  <c r="X37" i="2"/>
  <c r="W37" i="2"/>
  <c r="V37" i="2"/>
  <c r="Q37" i="2"/>
  <c r="L37" i="2"/>
  <c r="G37" i="2"/>
  <c r="Y36" i="2"/>
  <c r="X36" i="2"/>
  <c r="W36" i="2"/>
  <c r="V36" i="2"/>
  <c r="Q36" i="2"/>
  <c r="L36" i="2"/>
  <c r="G36" i="2"/>
  <c r="Y35" i="2"/>
  <c r="X35" i="2"/>
  <c r="W35" i="2"/>
  <c r="V35" i="2"/>
  <c r="Q35" i="2"/>
  <c r="L35" i="2"/>
  <c r="G35" i="2"/>
  <c r="Y33" i="2"/>
  <c r="X33" i="2"/>
  <c r="W33" i="2"/>
  <c r="V33" i="2"/>
  <c r="Q33" i="2"/>
  <c r="L33" i="2"/>
  <c r="G33" i="2"/>
  <c r="Y32" i="2"/>
  <c r="X32" i="2"/>
  <c r="W32" i="2"/>
  <c r="V32" i="2"/>
  <c r="Q32" i="2"/>
  <c r="L32" i="2"/>
  <c r="G32" i="2"/>
  <c r="Y31" i="2"/>
  <c r="X31" i="2"/>
  <c r="W31" i="2"/>
  <c r="V31" i="2"/>
  <c r="Q31" i="2"/>
  <c r="L31" i="2"/>
  <c r="G31" i="2"/>
  <c r="U30" i="2"/>
  <c r="T30" i="2"/>
  <c r="S30" i="2"/>
  <c r="P30" i="2"/>
  <c r="O30" i="2"/>
  <c r="N30" i="2"/>
  <c r="K30" i="2"/>
  <c r="J30" i="2"/>
  <c r="I30" i="2"/>
  <c r="F30" i="2"/>
  <c r="E30" i="2"/>
  <c r="D30" i="2"/>
  <c r="Y27" i="2"/>
  <c r="X27" i="2"/>
  <c r="W27" i="2"/>
  <c r="V27" i="2"/>
  <c r="Q27" i="2"/>
  <c r="L27" i="2"/>
  <c r="Y23" i="2"/>
  <c r="X23" i="2"/>
  <c r="W23" i="2"/>
  <c r="V23" i="2"/>
  <c r="Q23" i="2"/>
  <c r="L23" i="2"/>
  <c r="G23" i="2"/>
  <c r="Y21" i="2"/>
  <c r="X21" i="2"/>
  <c r="Y20" i="2"/>
  <c r="X20" i="2"/>
  <c r="W20" i="2"/>
  <c r="G20" i="2"/>
  <c r="U19" i="2"/>
  <c r="T19" i="2"/>
  <c r="S19" i="2"/>
  <c r="P19" i="2"/>
  <c r="O19" i="2"/>
  <c r="N19" i="2"/>
  <c r="K19" i="2"/>
  <c r="J19" i="2"/>
  <c r="I19" i="2"/>
  <c r="F19" i="2"/>
  <c r="E19" i="2"/>
  <c r="D19" i="2"/>
  <c r="Y16" i="2"/>
  <c r="X16" i="2"/>
  <c r="V16" i="2"/>
  <c r="V15" i="2" s="1"/>
  <c r="Q16" i="2"/>
  <c r="Q15" i="2" s="1"/>
  <c r="L16" i="2"/>
  <c r="L15" i="2" s="1"/>
  <c r="G16" i="2"/>
  <c r="G15" i="2" s="1"/>
  <c r="J83" i="2" l="1"/>
  <c r="S83" i="2"/>
  <c r="N83" i="2"/>
  <c r="U83" i="2"/>
  <c r="D123" i="2"/>
  <c r="J123" i="2"/>
  <c r="I83" i="2"/>
  <c r="P83" i="2"/>
  <c r="T83" i="2"/>
  <c r="L120" i="2"/>
  <c r="Z120" i="2" s="1"/>
  <c r="L30" i="2"/>
  <c r="E123" i="2"/>
  <c r="K123" i="2"/>
  <c r="D83" i="2"/>
  <c r="K83" i="2"/>
  <c r="O83" i="2"/>
  <c r="X113" i="2"/>
  <c r="Z121" i="2"/>
  <c r="Y49" i="2"/>
  <c r="F83" i="2"/>
  <c r="E83" i="2"/>
  <c r="F123" i="2"/>
  <c r="L49" i="2"/>
  <c r="L113" i="2"/>
  <c r="Y113" i="2"/>
  <c r="Z99" i="2"/>
  <c r="G120" i="2"/>
  <c r="L89" i="2"/>
  <c r="G89" i="2"/>
  <c r="G79" i="2"/>
  <c r="Z21" i="2"/>
  <c r="X79" i="2"/>
  <c r="V81" i="2"/>
  <c r="L79" i="2"/>
  <c r="Y45" i="2"/>
  <c r="Y120" i="2"/>
  <c r="V26" i="2"/>
  <c r="L22" i="2"/>
  <c r="V17" i="2"/>
  <c r="Q17" i="2"/>
  <c r="Q26" i="2"/>
  <c r="G17" i="2"/>
  <c r="L17" i="2"/>
  <c r="Q79" i="2"/>
  <c r="V79" i="2"/>
  <c r="Y79" i="2"/>
  <c r="W79" i="2"/>
  <c r="Z31" i="2"/>
  <c r="Z38" i="2"/>
  <c r="L26" i="2"/>
  <c r="W17" i="2"/>
  <c r="W18" i="2" s="1"/>
  <c r="W15" i="2"/>
  <c r="X17" i="2"/>
  <c r="X18" i="2" s="1"/>
  <c r="V49" i="2"/>
  <c r="Y17" i="2"/>
  <c r="Y18" i="2" s="1"/>
  <c r="Z32" i="2"/>
  <c r="Z39" i="2"/>
  <c r="Z40" i="2"/>
  <c r="L45" i="2"/>
  <c r="G53" i="2"/>
  <c r="Y30" i="2"/>
  <c r="Z37" i="2"/>
  <c r="X108" i="2"/>
  <c r="L115" i="2"/>
  <c r="Z25" i="2"/>
  <c r="Z75" i="2"/>
  <c r="W77" i="2"/>
  <c r="Q77" i="2"/>
  <c r="Z96" i="2"/>
  <c r="Z103" i="2"/>
  <c r="W108" i="2"/>
  <c r="Y22" i="2"/>
  <c r="X49" i="2"/>
  <c r="Z27" i="2"/>
  <c r="Y53" i="2"/>
  <c r="Q45" i="2"/>
  <c r="X53" i="2"/>
  <c r="L77" i="2"/>
  <c r="Z94" i="2"/>
  <c r="Z101" i="2"/>
  <c r="Z107" i="2"/>
  <c r="Y108" i="2"/>
  <c r="L108" i="2"/>
  <c r="W115" i="2"/>
  <c r="Z110" i="2"/>
  <c r="X45" i="2"/>
  <c r="G45" i="2"/>
  <c r="L53" i="2"/>
  <c r="Z64" i="2"/>
  <c r="Q30" i="2"/>
  <c r="X30" i="2"/>
  <c r="V53" i="2"/>
  <c r="Z74" i="2"/>
  <c r="Z97" i="2"/>
  <c r="G30" i="2"/>
  <c r="V45" i="2"/>
  <c r="Q53" i="2"/>
  <c r="Z73" i="2"/>
  <c r="V77" i="2"/>
  <c r="G81" i="2"/>
  <c r="G108" i="2"/>
  <c r="X22" i="2"/>
  <c r="G22" i="2"/>
  <c r="L19" i="2"/>
  <c r="L83" i="2" s="1"/>
  <c r="Z57" i="2"/>
  <c r="Z69" i="2"/>
  <c r="Z29" i="2"/>
  <c r="Y26" i="2"/>
  <c r="Z68" i="2"/>
  <c r="L85" i="2"/>
  <c r="L87" i="2" s="1"/>
  <c r="Z36" i="2"/>
  <c r="Z44" i="2"/>
  <c r="Z16" i="2"/>
  <c r="W19" i="2"/>
  <c r="Z20" i="2"/>
  <c r="Z23" i="2"/>
  <c r="V30" i="2"/>
  <c r="Z33" i="2"/>
  <c r="Z41" i="2"/>
  <c r="G58" i="2"/>
  <c r="Z58" i="2" s="1"/>
  <c r="Z59" i="2"/>
  <c r="Z70" i="2"/>
  <c r="Z76" i="2"/>
  <c r="X77" i="2"/>
  <c r="Z80" i="2"/>
  <c r="Y28" i="2"/>
  <c r="X81" i="2"/>
  <c r="G85" i="2"/>
  <c r="G87" i="2" s="1"/>
  <c r="Q85" i="2"/>
  <c r="Q87" i="2" s="1"/>
  <c r="Z86" i="2"/>
  <c r="Z98" i="2"/>
  <c r="Z104" i="2"/>
  <c r="Z105" i="2"/>
  <c r="Z114" i="2"/>
  <c r="X115" i="2"/>
  <c r="Z116" i="2"/>
  <c r="X28" i="2"/>
  <c r="V19" i="2"/>
  <c r="V83" i="2" s="1"/>
  <c r="W49" i="2"/>
  <c r="Z62" i="2"/>
  <c r="G28" i="2"/>
  <c r="Q28" i="2"/>
  <c r="Z93" i="2"/>
  <c r="Z106" i="2"/>
  <c r="Z109" i="2"/>
  <c r="Z117" i="2"/>
  <c r="V22" i="2"/>
  <c r="W30" i="2"/>
  <c r="W45" i="2"/>
  <c r="Z48" i="2"/>
  <c r="Q49" i="2"/>
  <c r="W53" i="2"/>
  <c r="Z56" i="2"/>
  <c r="Z61" i="2"/>
  <c r="V85" i="2"/>
  <c r="V87" i="2" s="1"/>
  <c r="Z118" i="2"/>
  <c r="Y19" i="2"/>
  <c r="X26" i="2"/>
  <c r="Z43" i="2"/>
  <c r="Z47" i="2"/>
  <c r="Z52" i="2"/>
  <c r="Z55" i="2"/>
  <c r="Z60" i="2"/>
  <c r="Z72" i="2"/>
  <c r="G77" i="2"/>
  <c r="Z78" i="2"/>
  <c r="L81" i="2"/>
  <c r="Y87" i="2"/>
  <c r="Z95" i="2"/>
  <c r="Z102" i="2"/>
  <c r="Z112" i="2"/>
  <c r="Z119" i="2"/>
  <c r="X120" i="2"/>
  <c r="G19" i="2"/>
  <c r="Q19" i="2"/>
  <c r="Q83" i="2" s="1"/>
  <c r="W26" i="2"/>
  <c r="Z35" i="2"/>
  <c r="Z42" i="2"/>
  <c r="Z46" i="2"/>
  <c r="G49" i="2"/>
  <c r="Z50" i="2"/>
  <c r="Z54" i="2"/>
  <c r="Z65" i="2"/>
  <c r="Z66" i="2"/>
  <c r="Z71" i="2"/>
  <c r="Y77" i="2"/>
  <c r="L28" i="2"/>
  <c r="V28" i="2"/>
  <c r="Y81" i="2"/>
  <c r="Z82" i="2"/>
  <c r="G113" i="2"/>
  <c r="Z113" i="2" s="1"/>
  <c r="Y115" i="2"/>
  <c r="W120" i="2"/>
  <c r="Z100" i="2"/>
  <c r="L91" i="2"/>
  <c r="L123" i="2" s="1"/>
  <c r="X87" i="2"/>
  <c r="Y15" i="2"/>
  <c r="W58" i="2"/>
  <c r="Y85" i="2"/>
  <c r="Y91" i="2"/>
  <c r="G115" i="2"/>
  <c r="Z122" i="2"/>
  <c r="X15" i="2"/>
  <c r="X19" i="2"/>
  <c r="G26" i="2"/>
  <c r="X85" i="2"/>
  <c r="X91" i="2"/>
  <c r="Z92" i="2"/>
  <c r="W28" i="2"/>
  <c r="W81" i="2"/>
  <c r="W85" i="2"/>
  <c r="D87" i="2"/>
  <c r="I87" i="2"/>
  <c r="N87" i="2"/>
  <c r="S87" i="2"/>
  <c r="W91" i="2"/>
  <c r="Z15" i="2"/>
  <c r="G91" i="2"/>
  <c r="G123" i="2" l="1"/>
  <c r="G83" i="2"/>
  <c r="Z115" i="2"/>
  <c r="Z79" i="2"/>
  <c r="X123" i="2"/>
  <c r="Y123" i="2"/>
  <c r="Z108" i="2"/>
  <c r="Z26" i="2"/>
  <c r="Z30" i="2"/>
  <c r="Z17" i="2"/>
  <c r="Z77" i="2"/>
  <c r="W123" i="2"/>
  <c r="Z18" i="2"/>
  <c r="Z49" i="2"/>
  <c r="Z53" i="2"/>
  <c r="Z85" i="2"/>
  <c r="Z19" i="2"/>
  <c r="Z81" i="2"/>
  <c r="Y83" i="2"/>
  <c r="Z45" i="2"/>
  <c r="W83" i="2"/>
  <c r="Z22" i="2"/>
  <c r="Z87" i="2"/>
  <c r="Z28" i="2"/>
  <c r="X83" i="2"/>
  <c r="W87" i="2"/>
  <c r="Z91" i="2"/>
  <c r="Z123" i="2" l="1"/>
  <c r="Z83" i="2"/>
</calcChain>
</file>

<file path=xl/sharedStrings.xml><?xml version="1.0" encoding="utf-8"?>
<sst xmlns="http://schemas.openxmlformats.org/spreadsheetml/2006/main" count="200" uniqueCount="151">
  <si>
    <t>Педагогическое образование</t>
  </si>
  <si>
    <t>44.03.01</t>
  </si>
  <si>
    <t>Психолого-педагогическое образование</t>
  </si>
  <si>
    <t>44.03.02</t>
  </si>
  <si>
    <t>Специальное (дефектологическое) образование</t>
  </si>
  <si>
    <t>44.03.03</t>
  </si>
  <si>
    <t>44.03.04</t>
  </si>
  <si>
    <t>Педагогическое образование (с двумя профилями подготовки)</t>
  </si>
  <si>
    <t>44.03.05</t>
  </si>
  <si>
    <t>44.04.01</t>
  </si>
  <si>
    <t>44.04.02</t>
  </si>
  <si>
    <t>44.04.03</t>
  </si>
  <si>
    <t>44.04.04</t>
  </si>
  <si>
    <t>Наименование направлений подготовки / специальности</t>
  </si>
  <si>
    <t>Код направлений подготовки (укрупненной группы направлений подготовки)</t>
  </si>
  <si>
    <t>очно</t>
  </si>
  <si>
    <t>заочно</t>
  </si>
  <si>
    <t>ВСЕГО</t>
  </si>
  <si>
    <t>Наименование профиля подготовки в соответствии с приказом о распределении квот</t>
  </si>
  <si>
    <t>Информатика и информационные технологии в образовании</t>
  </si>
  <si>
    <t>Начальное образование</t>
  </si>
  <si>
    <t>Музыкальное образование</t>
  </si>
  <si>
    <t>Физическая культура</t>
  </si>
  <si>
    <t>Психология и социальная педагогика</t>
  </si>
  <si>
    <t>Психологическое консультирование и медиация в социальной сфере</t>
  </si>
  <si>
    <t>Декоративно-прикладное искусство и дизайн</t>
  </si>
  <si>
    <t>Биология и химия</t>
  </si>
  <si>
    <t>География и биология</t>
  </si>
  <si>
    <t>Физическая культура и безопасность жизнедеятельности</t>
  </si>
  <si>
    <t>Русский язык и литература</t>
  </si>
  <si>
    <t>Родной (татарский) язык, литература и английский язык</t>
  </si>
  <si>
    <t>Английский язык и немецкий язык</t>
  </si>
  <si>
    <t>Английский язык и русский язык как иностранный</t>
  </si>
  <si>
    <t>Современные технологии физико-математического образования</t>
  </si>
  <si>
    <t>Инновационные технологии в физической культуре и спорте</t>
  </si>
  <si>
    <t>Современные технологии обучения иностранным языкам</t>
  </si>
  <si>
    <t>Педагогика и психология высшего образования</t>
  </si>
  <si>
    <t>Управление в социально-культурной сфере</t>
  </si>
  <si>
    <t>Профессиональное обучение (по отраслям)</t>
  </si>
  <si>
    <t>очно-заочно</t>
  </si>
  <si>
    <t>Педагогическое образование:</t>
  </si>
  <si>
    <t>Дошкольное образование</t>
  </si>
  <si>
    <t>Русский язык, литература</t>
  </si>
  <si>
    <t>История</t>
  </si>
  <si>
    <t>Право и правоохранительная деятельность</t>
  </si>
  <si>
    <t>Экономика и управление</t>
  </si>
  <si>
    <t>Английский язык в современном образовательном пространстве</t>
  </si>
  <si>
    <t>Русский язык и литература в поликультурном пространстве</t>
  </si>
  <si>
    <t>Детская психология</t>
  </si>
  <si>
    <t>Родной (башкирский) язык, литература</t>
  </si>
  <si>
    <t>06.03.01</t>
  </si>
  <si>
    <t>Биология</t>
  </si>
  <si>
    <t>Информационные системы и технологии</t>
  </si>
  <si>
    <t>09.03.02</t>
  </si>
  <si>
    <t>Проектирование и разработка программных решений</t>
  </si>
  <si>
    <t xml:space="preserve">11.03.04 </t>
  </si>
  <si>
    <t>Электроника и наноэлектроника</t>
  </si>
  <si>
    <t xml:space="preserve">45.03.02 </t>
  </si>
  <si>
    <t>Лингвистика</t>
  </si>
  <si>
    <t>Перевод и переводоведение</t>
  </si>
  <si>
    <t>Квота на целевое обучение в соотвие с Постановлением Правительства РФ</t>
  </si>
  <si>
    <t xml:space="preserve">45.04.02 </t>
  </si>
  <si>
    <t>Теория и практика переводческой деятельности</t>
  </si>
  <si>
    <t>БАКАЛАВРИАТ</t>
  </si>
  <si>
    <t>МАГИСТРАТУРА</t>
  </si>
  <si>
    <t>ИТОГО:</t>
  </si>
  <si>
    <t xml:space="preserve"> - </t>
  </si>
  <si>
    <t xml:space="preserve">Федеральное государственное бюджетное образовательное учреждение высшего образования «Башкирский государственный педагогический университет им. М.Акмуллы» </t>
  </si>
  <si>
    <t>(ФГБОУ ВО «БГПУ им. М.Акмуллы»)</t>
  </si>
  <si>
    <t xml:space="preserve">МИНИСТЕРСТВО ПРОСВЕЩЕНИЯ РОССИЙСКОЙ ФЕДЕРАЦИИ </t>
  </si>
  <si>
    <t>03.03.01</t>
  </si>
  <si>
    <t xml:space="preserve">54.03.01 </t>
  </si>
  <si>
    <t>Дизайн</t>
  </si>
  <si>
    <t>Компьютерная графика и анимация</t>
  </si>
  <si>
    <t>СПЕЦИАЛИТЕТ</t>
  </si>
  <si>
    <t xml:space="preserve">44.05.01 </t>
  </si>
  <si>
    <t>Педагогика и психология девиантного поведения</t>
  </si>
  <si>
    <t>Психолого-педагогическая коррекция и реабилитация лиц с девиантным поведением</t>
  </si>
  <si>
    <t>Педагогическая деятельность в дошкольном образовании</t>
  </si>
  <si>
    <t>Экономика социальной сферы</t>
  </si>
  <si>
    <t>Психология образования</t>
  </si>
  <si>
    <t>итого по направлению:</t>
  </si>
  <si>
    <t xml:space="preserve">Компьютерные технологии и интеллектуальный анализ данных
</t>
  </si>
  <si>
    <t>Программирование и электроника информационных систем</t>
  </si>
  <si>
    <t>Английский язык и французский язык</t>
  </si>
  <si>
    <t>Обществознание и право</t>
  </si>
  <si>
    <t>Изобразительное искусство и цифровые технологии</t>
  </si>
  <si>
    <t xml:space="preserve">Изобразительное искусство </t>
  </si>
  <si>
    <t>49.03.01</t>
  </si>
  <si>
    <t>Физическая культура и спорт</t>
  </si>
  <si>
    <t>Современные технологии географического образования</t>
  </si>
  <si>
    <t>Современные технологии обучения филологическим дисциплинам в полилингвальном образовании</t>
  </si>
  <si>
    <t>Управление воспитательными системами в образовательных организациях</t>
  </si>
  <si>
    <t>Особая квота в  соотвие с п. 7 Порядка приема №1076</t>
  </si>
  <si>
    <t xml:space="preserve">Практическая психология в образовании и бизнесе </t>
  </si>
  <si>
    <t>Отдельная квота в  соотвие с п.5.1 ст.71 ФЗ "Об образовании в Российской Федерации" от 29.12.2012 N 273</t>
  </si>
  <si>
    <t>Историческое образование и актуальные вопросы обществознания</t>
  </si>
  <si>
    <t>НА ОБЩИЙ</t>
  </si>
  <si>
    <t>Утверждаю:</t>
  </si>
  <si>
    <t>Ректор ФГБОУ ВО "БГПУ им. М.Акмуллы"</t>
  </si>
  <si>
    <t>_____________________ С.Т. Сагитов</t>
  </si>
  <si>
    <t>Прикладные математика и физика</t>
  </si>
  <si>
    <t>Количество мест для приема на обучение в рамках контрольных цифр по различным условиям поступления с
указанием особой квоты, отдельной квоты и целевой квоты поступления на 2024-2025 учебный год</t>
  </si>
  <si>
    <r>
      <t>Выделено КЦП (</t>
    </r>
    <r>
      <rPr>
        <b/>
        <sz val="12"/>
        <color indexed="8"/>
        <rFont val="Times New Roman"/>
        <family val="1"/>
        <charset val="204"/>
      </rPr>
      <t>БЮДЖЕТНЫХ</t>
    </r>
    <r>
      <rPr>
        <sz val="12"/>
        <color indexed="8"/>
        <rFont val="Times New Roman"/>
        <family val="1"/>
        <charset val="204"/>
      </rPr>
      <t xml:space="preserve"> мест)  на 2024-2025 учебный год </t>
    </r>
  </si>
  <si>
    <r>
      <t xml:space="preserve">Количество мест, выденнных на </t>
    </r>
    <r>
      <rPr>
        <b/>
        <sz val="12"/>
        <rFont val="Times New Roman"/>
        <family val="1"/>
        <charset val="204"/>
      </rPr>
      <t>ЦЕЛЕВОЕ</t>
    </r>
    <r>
      <rPr>
        <sz val="12"/>
        <rFont val="Times New Roman"/>
        <family val="1"/>
        <charset val="204"/>
      </rPr>
      <t xml:space="preserve"> обучение в 2024-2025 учебном году </t>
    </r>
  </si>
  <si>
    <r>
      <t xml:space="preserve">Количество мест, выденнных на </t>
    </r>
    <r>
      <rPr>
        <b/>
        <sz val="12"/>
        <color indexed="8"/>
        <rFont val="Times New Roman"/>
        <family val="1"/>
        <charset val="204"/>
      </rPr>
      <t>ОСОБУЮ КВОТУ</t>
    </r>
    <r>
      <rPr>
        <sz val="12"/>
        <color indexed="8"/>
        <rFont val="Times New Roman"/>
        <family val="1"/>
        <charset val="204"/>
      </rPr>
      <t xml:space="preserve"> в 2024-2025 учебном году </t>
    </r>
  </si>
  <si>
    <r>
      <t xml:space="preserve">Количество мест, выденнных на </t>
    </r>
    <r>
      <rPr>
        <b/>
        <sz val="12"/>
        <color indexed="8"/>
        <rFont val="Times New Roman"/>
        <family val="1"/>
        <charset val="204"/>
      </rPr>
      <t>ОТДЕЛЬНУЮ КВОТУ</t>
    </r>
    <r>
      <rPr>
        <sz val="12"/>
        <color indexed="8"/>
        <rFont val="Times New Roman"/>
        <family val="1"/>
        <charset val="204"/>
      </rPr>
      <t xml:space="preserve"> в 2024-2025 учебном году </t>
    </r>
  </si>
  <si>
    <t>"29" мая 2024 г.</t>
  </si>
  <si>
    <t>09.03.03</t>
  </si>
  <si>
    <t>Прикладная информатика</t>
  </si>
  <si>
    <t>Прикладная информатика в цифровой экономике</t>
  </si>
  <si>
    <t>05.03.06</t>
  </si>
  <si>
    <t>Экология и природопользование</t>
  </si>
  <si>
    <t>Природопользование</t>
  </si>
  <si>
    <t>Генетика</t>
  </si>
  <si>
    <t>Биоэкология</t>
  </si>
  <si>
    <t>39.03.02</t>
  </si>
  <si>
    <t>Социальная работа</t>
  </si>
  <si>
    <t>Социальная защита и социальное обслуживание семей и детей</t>
  </si>
  <si>
    <t>Математика и физика/информатика</t>
  </si>
  <si>
    <t>Педагог дополнительного образования (туристско-краеведческой направленности)</t>
  </si>
  <si>
    <t>Родной (башкирский) язык,  литература и английский  язык</t>
  </si>
  <si>
    <t>Родной (башкирский) язык, литература и русский язык, литература</t>
  </si>
  <si>
    <t>Иностранные языки в международном туристическом бизнесе</t>
  </si>
  <si>
    <t xml:space="preserve">06.04.01 </t>
  </si>
  <si>
    <t>Биотехнология</t>
  </si>
  <si>
    <t>0</t>
  </si>
  <si>
    <t>Опека и попечительство в отношении несовершеннолетних</t>
  </si>
  <si>
    <t>Дополнительное образование (музыка, хореография)</t>
  </si>
  <si>
    <t>Правовое обеспечение управления образованием</t>
  </si>
  <si>
    <t>Восточные языки в профессиональной деятельности (арабский, турецкий языки)</t>
  </si>
  <si>
    <t>Организация и управление физкультурно-оздоровительной деятельностью</t>
  </si>
  <si>
    <t>Индивидуальное консультирование и групповые формы работы психолога</t>
  </si>
  <si>
    <t>Правовое и документационное обеспечение управления</t>
  </si>
  <si>
    <t>Информатика, цифровое моделирование и технологии</t>
  </si>
  <si>
    <t>Хореографическое образование</t>
  </si>
  <si>
    <t>Социальная педагогика с основами воспитательной деятельности</t>
  </si>
  <si>
    <t>Дошкольная дефектология</t>
  </si>
  <si>
    <t>Логопедия</t>
  </si>
  <si>
    <t>История и обществознание</t>
  </si>
  <si>
    <t>История и основы духовно-нравственной культуры народов России</t>
  </si>
  <si>
    <t>Киргизский язык, литература и русский язык, литература</t>
  </si>
  <si>
    <t>Восточный (арабский) язык и английский язык</t>
  </si>
  <si>
    <t>Исследовательская и проектная деятельность в биологии / химии /экологии</t>
  </si>
  <si>
    <t>Исследовательские и проектные методы в обучении физике / математике / информатике</t>
  </si>
  <si>
    <t>Управление персоналом в образовательной организации</t>
  </si>
  <si>
    <t>Управление образованием и психолого-педагогическим сопровождением лиц с ограниченными возможностями здоровья</t>
  </si>
  <si>
    <t>Образование детей с интеллектуальными нарушениями</t>
  </si>
  <si>
    <t>Родной (башкирский) язык, литература и иностранный (китайский) язык</t>
  </si>
  <si>
    <t>СПО</t>
  </si>
  <si>
    <t>Иностранцы ОДО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</si>
</sst>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213">
    <xf numFmtId="0" fontId="0" fillId="0" borderId="0" xfId="0"/>
    <xf numFmtId="0" fontId="7" fillId="2" borderId="1" xfId="0" applyFont="1" applyFill="1" applyBorder="1" applyAlignment="1">
      <alignment horizontal="center" wrapText="1"/>
    </xf>
    <xf numFmtId="0" fontId="0" fillId="0" borderId="0" xfId="0" applyAlignment="1"/>
    <xf numFmtId="49" fontId="0" fillId="0" borderId="0" xfId="0" applyNumberFormat="1"/>
    <xf numFmtId="0" fontId="9" fillId="2" borderId="2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/>
    </xf>
    <xf numFmtId="0" fontId="0" fillId="4" borderId="0" xfId="0" applyFill="1" applyAlignment="1"/>
    <xf numFmtId="0" fontId="0" fillId="4" borderId="0" xfId="0" applyFill="1"/>
    <xf numFmtId="0" fontId="9" fillId="4" borderId="1" xfId="0" applyFont="1" applyFill="1" applyBorder="1" applyAlignment="1">
      <alignment horizontal="center"/>
    </xf>
    <xf numFmtId="0" fontId="0" fillId="0" borderId="0" xfId="0"/>
    <xf numFmtId="0" fontId="8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" fontId="4" fillId="4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1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wrapText="1"/>
    </xf>
    <xf numFmtId="1" fontId="4" fillId="4" borderId="5" xfId="0" applyNumberFormat="1" applyFont="1" applyFill="1" applyBorder="1" applyAlignment="1">
      <alignment horizontal="center" vertical="center"/>
    </xf>
    <xf numFmtId="1" fontId="3" fillId="2" borderId="5" xfId="0" applyNumberFormat="1" applyFont="1" applyFill="1" applyBorder="1" applyAlignment="1">
      <alignment horizontal="center" vertical="center"/>
    </xf>
    <xf numFmtId="1" fontId="3" fillId="2" borderId="5" xfId="0" applyNumberFormat="1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1" fontId="9" fillId="5" borderId="2" xfId="0" applyNumberFormat="1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/>
    </xf>
    <xf numFmtId="0" fontId="16" fillId="0" borderId="0" xfId="0" applyFont="1"/>
    <xf numFmtId="0" fontId="4" fillId="2" borderId="2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wrapText="1" readingOrder="1"/>
    </xf>
    <xf numFmtId="0" fontId="3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1" fontId="4" fillId="5" borderId="1" xfId="0" applyNumberFormat="1" applyFont="1" applyFill="1" applyBorder="1" applyAlignment="1">
      <alignment horizontal="center" vertical="center" wrapText="1"/>
    </xf>
    <xf numFmtId="1" fontId="4" fillId="5" borderId="5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wrapText="1" readingOrder="1"/>
    </xf>
    <xf numFmtId="0" fontId="6" fillId="0" borderId="1" xfId="0" applyFont="1" applyFill="1" applyBorder="1" applyAlignment="1">
      <alignment horizontal="justify" vertical="center"/>
    </xf>
    <xf numFmtId="0" fontId="0" fillId="0" borderId="1" xfId="0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4" borderId="1" xfId="0" applyFill="1" applyBorder="1"/>
    <xf numFmtId="0" fontId="0" fillId="4" borderId="1" xfId="0" applyFill="1" applyBorder="1" applyAlignment="1"/>
    <xf numFmtId="0" fontId="0" fillId="0" borderId="1" xfId="0" applyBorder="1" applyAlignment="1"/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8" fillId="7" borderId="1" xfId="0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1" fontId="8" fillId="4" borderId="1" xfId="0" applyNumberFormat="1" applyFont="1" applyFill="1" applyBorder="1" applyAlignment="1">
      <alignment horizontal="center" vertical="center" wrapText="1"/>
    </xf>
    <xf numFmtId="0" fontId="0" fillId="8" borderId="0" xfId="0" applyFill="1"/>
    <xf numFmtId="0" fontId="7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/>
    </xf>
    <xf numFmtId="1" fontId="12" fillId="8" borderId="1" xfId="0" applyNumberFormat="1" applyFont="1" applyFill="1" applyBorder="1" applyAlignment="1">
      <alignment horizontal="center" vertical="center"/>
    </xf>
    <xf numFmtId="1" fontId="12" fillId="8" borderId="5" xfId="0" applyNumberFormat="1" applyFont="1" applyFill="1" applyBorder="1" applyAlignment="1">
      <alignment horizontal="center" vertical="center"/>
    </xf>
    <xf numFmtId="1" fontId="9" fillId="8" borderId="2" xfId="0" applyNumberFormat="1" applyFont="1" applyFill="1" applyBorder="1" applyAlignment="1">
      <alignment horizontal="center"/>
    </xf>
    <xf numFmtId="1" fontId="9" fillId="8" borderId="10" xfId="0" applyNumberFormat="1" applyFont="1" applyFill="1" applyBorder="1" applyAlignment="1">
      <alignment horizontal="center"/>
    </xf>
    <xf numFmtId="0" fontId="0" fillId="8" borderId="1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1" fontId="15" fillId="8" borderId="1" xfId="0" applyNumberFormat="1" applyFont="1" applyFill="1" applyBorder="1" applyAlignment="1">
      <alignment horizontal="center" vertical="center"/>
    </xf>
    <xf numFmtId="1" fontId="15" fillId="8" borderId="5" xfId="0" applyNumberFormat="1" applyFont="1" applyFill="1" applyBorder="1" applyAlignment="1">
      <alignment horizontal="center" vertical="center"/>
    </xf>
    <xf numFmtId="1" fontId="8" fillId="2" borderId="5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wrapText="1"/>
    </xf>
    <xf numFmtId="0" fontId="7" fillId="2" borderId="0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7" fillId="2" borderId="0" xfId="0" applyFont="1" applyFill="1" applyBorder="1" applyAlignment="1">
      <alignment horizontal="right" wrapText="1"/>
    </xf>
    <xf numFmtId="0" fontId="0" fillId="2" borderId="0" xfId="0" applyFill="1" applyAlignment="1">
      <alignment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9" fillId="8" borderId="5" xfId="0" applyFont="1" applyFill="1" applyBorder="1" applyAlignment="1">
      <alignment horizontal="center" vertical="center"/>
    </xf>
    <xf numFmtId="0" fontId="10" fillId="8" borderId="6" xfId="0" applyFont="1" applyFill="1" applyBorder="1" applyAlignment="1">
      <alignment horizontal="center" vertical="center"/>
    </xf>
    <xf numFmtId="0" fontId="10" fillId="8" borderId="7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49" fontId="11" fillId="2" borderId="8" xfId="0" applyNumberFormat="1" applyFont="1" applyFill="1" applyBorder="1" applyAlignment="1">
      <alignment horizontal="center" vertical="center"/>
    </xf>
    <xf numFmtId="49" fontId="11" fillId="2" borderId="9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9" fontId="9" fillId="4" borderId="1" xfId="0" applyNumberFormat="1" applyFont="1" applyFill="1" applyBorder="1" applyAlignment="1">
      <alignment horizontal="center" vertical="top"/>
    </xf>
    <xf numFmtId="0" fontId="0" fillId="4" borderId="1" xfId="0" applyFill="1" applyBorder="1" applyAlignment="1">
      <alignment horizontal="center" vertical="top"/>
    </xf>
    <xf numFmtId="49" fontId="7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9" fontId="9" fillId="4" borderId="3" xfId="0" applyNumberFormat="1" applyFont="1" applyFill="1" applyBorder="1" applyAlignment="1">
      <alignment horizontal="center" vertical="top"/>
    </xf>
    <xf numFmtId="0" fontId="0" fillId="4" borderId="2" xfId="0" applyFill="1" applyBorder="1" applyAlignment="1">
      <alignment horizontal="center" vertical="top"/>
    </xf>
    <xf numFmtId="9" fontId="9" fillId="4" borderId="4" xfId="0" applyNumberFormat="1" applyFont="1" applyFill="1" applyBorder="1" applyAlignment="1">
      <alignment horizontal="center" vertical="top"/>
    </xf>
    <xf numFmtId="0" fontId="0" fillId="4" borderId="3" xfId="0" applyFill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49" fontId="7" fillId="2" borderId="4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49" fontId="7" fillId="2" borderId="3" xfId="0" applyNumberFormat="1" applyFont="1" applyFill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14" fontId="7" fillId="0" borderId="4" xfId="0" applyNumberFormat="1" applyFont="1" applyFill="1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9" fontId="8" fillId="5" borderId="4" xfId="0" applyNumberFormat="1" applyFont="1" applyFill="1" applyBorder="1" applyAlignment="1">
      <alignment horizontal="center" vertical="top" wrapText="1"/>
    </xf>
    <xf numFmtId="0" fontId="0" fillId="5" borderId="3" xfId="0" applyFill="1" applyBorder="1" applyAlignment="1">
      <alignment horizontal="center" vertical="top" wrapText="1"/>
    </xf>
    <xf numFmtId="9" fontId="8" fillId="4" borderId="4" xfId="0" applyNumberFormat="1" applyFont="1" applyFill="1" applyBorder="1" applyAlignment="1">
      <alignment horizontal="center" vertical="top" wrapText="1"/>
    </xf>
    <xf numFmtId="0" fontId="0" fillId="4" borderId="3" xfId="0" applyFill="1" applyBorder="1" applyAlignment="1">
      <alignment horizontal="center" vertical="top" wrapText="1"/>
    </xf>
    <xf numFmtId="49" fontId="3" fillId="0" borderId="4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9" fontId="4" fillId="4" borderId="4" xfId="0" applyNumberFormat="1" applyFont="1" applyFill="1" applyBorder="1" applyAlignment="1">
      <alignment horizontal="center" vertical="top" wrapText="1"/>
    </xf>
    <xf numFmtId="0" fontId="17" fillId="4" borderId="2" xfId="0" applyFont="1" applyFill="1" applyBorder="1" applyAlignment="1">
      <alignment horizontal="center" vertical="top" wrapText="1"/>
    </xf>
    <xf numFmtId="49" fontId="6" fillId="2" borderId="4" xfId="0" applyNumberFormat="1" applyFont="1" applyFill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0" fillId="5" borderId="2" xfId="0" applyFill="1" applyBorder="1" applyAlignment="1">
      <alignment horizontal="center" vertical="top" wrapText="1"/>
    </xf>
    <xf numFmtId="0" fontId="0" fillId="4" borderId="2" xfId="0" applyFill="1" applyBorder="1" applyAlignment="1">
      <alignment horizontal="center" vertical="top" wrapText="1"/>
    </xf>
    <xf numFmtId="0" fontId="0" fillId="0" borderId="2" xfId="0" applyBorder="1" applyAlignment="1">
      <alignment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9" fontId="9" fillId="5" borderId="4" xfId="0" applyNumberFormat="1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9" fontId="9" fillId="4" borderId="4" xfId="0" applyNumberFormat="1" applyFont="1" applyFill="1" applyBorder="1" applyAlignment="1">
      <alignment horizontal="center" vertical="top" wrapText="1"/>
    </xf>
    <xf numFmtId="0" fontId="9" fillId="4" borderId="2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49" fontId="11" fillId="2" borderId="5" xfId="0" applyNumberFormat="1" applyFont="1" applyFill="1" applyBorder="1" applyAlignment="1">
      <alignment horizontal="center" vertical="center"/>
    </xf>
    <xf numFmtId="49" fontId="11" fillId="2" borderId="6" xfId="0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2" xfId="0" applyBorder="1"/>
    <xf numFmtId="49" fontId="6" fillId="2" borderId="3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justify" vertical="center"/>
    </xf>
    <xf numFmtId="0" fontId="6" fillId="2" borderId="3" xfId="0" applyFont="1" applyFill="1" applyBorder="1" applyAlignment="1">
      <alignment horizontal="justify" vertical="center"/>
    </xf>
    <xf numFmtId="0" fontId="0" fillId="0" borderId="3" xfId="0" applyBorder="1" applyAlignment="1"/>
    <xf numFmtId="9" fontId="8" fillId="5" borderId="4" xfId="0" applyNumberFormat="1" applyFont="1" applyFill="1" applyBorder="1" applyAlignment="1">
      <alignment horizontal="center" vertical="top"/>
    </xf>
    <xf numFmtId="9" fontId="8" fillId="5" borderId="3" xfId="0" applyNumberFormat="1" applyFont="1" applyFill="1" applyBorder="1" applyAlignment="1">
      <alignment horizontal="center" vertical="top"/>
    </xf>
    <xf numFmtId="0" fontId="0" fillId="5" borderId="3" xfId="0" applyFill="1" applyBorder="1" applyAlignment="1">
      <alignment vertical="top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3"/>
  <sheetViews>
    <sheetView tabSelected="1" topLeftCell="A3" zoomScale="70" zoomScaleNormal="70" workbookViewId="0">
      <selection activeCell="L124" sqref="L124"/>
    </sheetView>
  </sheetViews>
  <sheetFormatPr defaultRowHeight="15" x14ac:dyDescent="0.25"/>
  <cols>
    <col min="1" max="1" width="14" style="3" customWidth="1"/>
    <col min="2" max="2" width="28.7109375" style="14" customWidth="1"/>
    <col min="3" max="3" width="38.5703125" style="14" customWidth="1"/>
    <col min="4" max="4" width="13.140625" style="14" customWidth="1"/>
    <col min="5" max="7" width="9.140625" style="14"/>
    <col min="8" max="8" width="15.140625" style="14" customWidth="1"/>
    <col min="9" max="12" width="9.140625" style="14"/>
    <col min="13" max="13" width="14.5703125" style="14" customWidth="1"/>
    <col min="14" max="17" width="9.140625" style="14"/>
    <col min="18" max="18" width="16.42578125" style="14" customWidth="1"/>
    <col min="19" max="22" width="9.140625" style="14"/>
    <col min="23" max="26" width="9.140625" style="100"/>
    <col min="27" max="27" width="9.140625" style="94"/>
    <col min="28" max="28" width="15.28515625" style="90" customWidth="1"/>
    <col min="29" max="16384" width="9.140625" style="14"/>
  </cols>
  <sheetData>
    <row r="1" spans="1:28" ht="15.75" customHeight="1" x14ac:dyDescent="0.25">
      <c r="A1" s="113" t="s">
        <v>69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</row>
    <row r="2" spans="1:28" ht="15.75" customHeight="1" x14ac:dyDescent="0.25">
      <c r="A2" s="113" t="s">
        <v>67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</row>
    <row r="3" spans="1:28" ht="15.75" customHeight="1" x14ac:dyDescent="0.25">
      <c r="A3" s="113" t="s">
        <v>68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</row>
    <row r="4" spans="1:28" ht="15.75" x14ac:dyDescent="0.25">
      <c r="A4" s="35"/>
      <c r="B4" s="35"/>
      <c r="C4" s="35"/>
      <c r="D4" s="35"/>
      <c r="E4" s="35"/>
      <c r="F4" s="35"/>
      <c r="G4" s="35"/>
      <c r="H4" s="47"/>
      <c r="I4" s="48"/>
      <c r="J4" s="48"/>
      <c r="K4" s="48"/>
      <c r="L4" s="48"/>
      <c r="M4" s="47"/>
      <c r="N4" s="49"/>
      <c r="O4" s="49"/>
      <c r="P4" s="49"/>
      <c r="Q4" s="49"/>
      <c r="R4" s="47"/>
      <c r="S4" s="49"/>
      <c r="T4" s="49"/>
      <c r="U4" s="49"/>
      <c r="V4" s="49"/>
    </row>
    <row r="5" spans="1:28" ht="15.75" x14ac:dyDescent="0.25">
      <c r="A5" s="35"/>
      <c r="B5" s="35"/>
      <c r="C5" s="35"/>
      <c r="D5" s="35"/>
      <c r="E5" s="35"/>
      <c r="F5" s="35"/>
      <c r="G5" s="35"/>
      <c r="H5" s="47"/>
      <c r="I5" s="48"/>
      <c r="J5" s="48"/>
      <c r="K5" s="48"/>
      <c r="L5" s="48"/>
      <c r="M5" s="47"/>
      <c r="N5" s="114"/>
      <c r="O5" s="114"/>
      <c r="P5" s="114"/>
      <c r="Q5" s="115"/>
      <c r="R5" s="47"/>
      <c r="S5" s="114" t="s">
        <v>98</v>
      </c>
      <c r="T5" s="114"/>
      <c r="U5" s="114"/>
      <c r="V5" s="115"/>
    </row>
    <row r="6" spans="1:28" ht="15.75" customHeight="1" x14ac:dyDescent="0.25">
      <c r="A6" s="35"/>
      <c r="B6" s="35"/>
      <c r="C6" s="35"/>
      <c r="D6" s="35"/>
      <c r="E6" s="35"/>
      <c r="F6" s="35"/>
      <c r="G6" s="35"/>
      <c r="H6" s="47"/>
      <c r="I6" s="48"/>
      <c r="J6" s="48"/>
      <c r="K6" s="48"/>
      <c r="L6" s="48"/>
      <c r="M6" s="116"/>
      <c r="N6" s="117"/>
      <c r="O6" s="117"/>
      <c r="P6" s="117"/>
      <c r="Q6" s="117"/>
      <c r="R6" s="116" t="s">
        <v>99</v>
      </c>
      <c r="S6" s="117"/>
      <c r="T6" s="117"/>
      <c r="U6" s="117"/>
      <c r="V6" s="117"/>
    </row>
    <row r="7" spans="1:28" ht="15.75" customHeight="1" x14ac:dyDescent="0.25">
      <c r="A7" s="35"/>
      <c r="B7" s="35"/>
      <c r="C7" s="35"/>
      <c r="D7" s="35"/>
      <c r="E7" s="35"/>
      <c r="F7" s="35"/>
      <c r="G7" s="35"/>
      <c r="H7" s="47"/>
      <c r="I7" s="48"/>
      <c r="J7" s="48"/>
      <c r="K7" s="48"/>
      <c r="L7" s="48"/>
      <c r="M7" s="116"/>
      <c r="N7" s="117"/>
      <c r="O7" s="117"/>
      <c r="P7" s="117"/>
      <c r="Q7" s="117"/>
      <c r="R7" s="116" t="s">
        <v>100</v>
      </c>
      <c r="S7" s="117"/>
      <c r="T7" s="117"/>
      <c r="U7" s="117"/>
      <c r="V7" s="117"/>
    </row>
    <row r="8" spans="1:28" ht="15.75" x14ac:dyDescent="0.25">
      <c r="A8" s="35"/>
      <c r="B8" s="35"/>
      <c r="C8" s="35"/>
      <c r="D8" s="35"/>
      <c r="E8" s="35"/>
      <c r="F8" s="35"/>
      <c r="G8" s="35"/>
      <c r="H8" s="47"/>
      <c r="I8" s="48"/>
      <c r="J8" s="48"/>
      <c r="K8" s="48"/>
      <c r="L8" s="48"/>
      <c r="M8" s="47"/>
      <c r="N8" s="114"/>
      <c r="O8" s="114"/>
      <c r="P8" s="114"/>
      <c r="Q8" s="115"/>
      <c r="R8" s="47"/>
      <c r="S8" s="129" t="s">
        <v>107</v>
      </c>
      <c r="T8" s="129"/>
      <c r="U8" s="129"/>
      <c r="V8" s="130"/>
    </row>
    <row r="9" spans="1:28" ht="15.75" x14ac:dyDescent="0.25">
      <c r="A9" s="35"/>
      <c r="B9" s="35"/>
      <c r="C9" s="35"/>
      <c r="D9" s="35"/>
      <c r="E9" s="35"/>
      <c r="F9" s="35"/>
      <c r="G9" s="35"/>
      <c r="H9" s="47"/>
      <c r="I9" s="48"/>
      <c r="J9" s="48"/>
      <c r="K9" s="48"/>
      <c r="L9" s="48"/>
      <c r="M9" s="47"/>
      <c r="N9" s="49"/>
      <c r="O9" s="49"/>
      <c r="P9" s="49"/>
      <c r="Q9" s="49"/>
      <c r="R9" s="47"/>
      <c r="S9" s="49"/>
      <c r="T9" s="49"/>
      <c r="U9" s="49"/>
      <c r="V9" s="49"/>
    </row>
    <row r="10" spans="1:28" ht="15.75" x14ac:dyDescent="0.25">
      <c r="A10" s="35"/>
      <c r="B10" s="35"/>
      <c r="C10" s="35"/>
      <c r="D10" s="35"/>
      <c r="E10" s="35"/>
      <c r="F10" s="35"/>
      <c r="G10" s="35"/>
      <c r="H10" s="47"/>
      <c r="I10" s="48"/>
      <c r="J10" s="48"/>
      <c r="K10" s="48"/>
      <c r="L10" s="48"/>
      <c r="M10" s="47"/>
      <c r="N10" s="49"/>
      <c r="O10" s="49"/>
      <c r="P10" s="49"/>
      <c r="Q10" s="49"/>
      <c r="R10" s="47"/>
      <c r="S10" s="49"/>
      <c r="T10" s="49"/>
      <c r="U10" s="49"/>
      <c r="V10" s="49"/>
    </row>
    <row r="11" spans="1:28" ht="42" customHeight="1" x14ac:dyDescent="0.25">
      <c r="A11" s="131" t="s">
        <v>102</v>
      </c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3"/>
    </row>
    <row r="12" spans="1:28" ht="158.25" customHeight="1" x14ac:dyDescent="0.25">
      <c r="A12" s="134" t="s">
        <v>14</v>
      </c>
      <c r="B12" s="136" t="s">
        <v>13</v>
      </c>
      <c r="C12" s="138" t="s">
        <v>18</v>
      </c>
      <c r="D12" s="139" t="s">
        <v>103</v>
      </c>
      <c r="E12" s="140"/>
      <c r="F12" s="140"/>
      <c r="G12" s="141"/>
      <c r="H12" s="121" t="s">
        <v>60</v>
      </c>
      <c r="I12" s="118" t="s">
        <v>104</v>
      </c>
      <c r="J12" s="119"/>
      <c r="K12" s="119"/>
      <c r="L12" s="120"/>
      <c r="M12" s="121" t="s">
        <v>93</v>
      </c>
      <c r="N12" s="123" t="s">
        <v>105</v>
      </c>
      <c r="O12" s="124"/>
      <c r="P12" s="124"/>
      <c r="Q12" s="125"/>
      <c r="R12" s="121" t="s">
        <v>95</v>
      </c>
      <c r="S12" s="123" t="s">
        <v>106</v>
      </c>
      <c r="T12" s="124"/>
      <c r="U12" s="124"/>
      <c r="V12" s="125"/>
      <c r="W12" s="126" t="s">
        <v>97</v>
      </c>
      <c r="X12" s="127"/>
      <c r="Y12" s="127"/>
      <c r="Z12" s="128"/>
      <c r="AA12" s="94" t="s">
        <v>149</v>
      </c>
      <c r="AB12" s="94" t="s">
        <v>150</v>
      </c>
    </row>
    <row r="13" spans="1:28" ht="48" customHeight="1" x14ac:dyDescent="0.25">
      <c r="A13" s="135"/>
      <c r="B13" s="137"/>
      <c r="C13" s="122"/>
      <c r="D13" s="17" t="s">
        <v>15</v>
      </c>
      <c r="E13" s="17" t="s">
        <v>16</v>
      </c>
      <c r="F13" s="18" t="s">
        <v>39</v>
      </c>
      <c r="G13" s="17" t="s">
        <v>17</v>
      </c>
      <c r="H13" s="122"/>
      <c r="I13" s="20" t="s">
        <v>15</v>
      </c>
      <c r="J13" s="20" t="s">
        <v>16</v>
      </c>
      <c r="K13" s="21" t="s">
        <v>39</v>
      </c>
      <c r="L13" s="20" t="s">
        <v>17</v>
      </c>
      <c r="M13" s="122"/>
      <c r="N13" s="17" t="s">
        <v>15</v>
      </c>
      <c r="O13" s="17" t="s">
        <v>16</v>
      </c>
      <c r="P13" s="18" t="s">
        <v>39</v>
      </c>
      <c r="Q13" s="17" t="s">
        <v>17</v>
      </c>
      <c r="R13" s="122"/>
      <c r="S13" s="17" t="s">
        <v>15</v>
      </c>
      <c r="T13" s="17" t="s">
        <v>16</v>
      </c>
      <c r="U13" s="18" t="s">
        <v>39</v>
      </c>
      <c r="V13" s="17" t="s">
        <v>17</v>
      </c>
      <c r="W13" s="101" t="s">
        <v>15</v>
      </c>
      <c r="X13" s="101" t="s">
        <v>16</v>
      </c>
      <c r="Y13" s="102" t="s">
        <v>39</v>
      </c>
      <c r="Z13" s="103" t="s">
        <v>17</v>
      </c>
    </row>
    <row r="14" spans="1:28" ht="48" customHeight="1" x14ac:dyDescent="0.25">
      <c r="A14" s="142" t="s">
        <v>63</v>
      </c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AB14" s="94"/>
    </row>
    <row r="15" spans="1:28" ht="15.75" x14ac:dyDescent="0.25">
      <c r="A15" s="135" t="s">
        <v>70</v>
      </c>
      <c r="B15" s="144" t="s">
        <v>101</v>
      </c>
      <c r="C15" s="84" t="s">
        <v>81</v>
      </c>
      <c r="D15" s="8">
        <f>D16</f>
        <v>15</v>
      </c>
      <c r="E15" s="8">
        <f t="shared" ref="E15:G15" si="0">E16</f>
        <v>0</v>
      </c>
      <c r="F15" s="8">
        <f t="shared" si="0"/>
        <v>0</v>
      </c>
      <c r="G15" s="8">
        <f t="shared" si="0"/>
        <v>15</v>
      </c>
      <c r="H15" s="145">
        <v>0.1</v>
      </c>
      <c r="I15" s="22">
        <f>+I16</f>
        <v>2</v>
      </c>
      <c r="J15" s="22">
        <f t="shared" ref="J15:L15" si="1">+J16</f>
        <v>0</v>
      </c>
      <c r="K15" s="22">
        <f t="shared" si="1"/>
        <v>0</v>
      </c>
      <c r="L15" s="22">
        <f t="shared" si="1"/>
        <v>2</v>
      </c>
      <c r="M15" s="145">
        <v>0.1</v>
      </c>
      <c r="N15" s="22">
        <f>N16</f>
        <v>2</v>
      </c>
      <c r="O15" s="22">
        <f t="shared" ref="O15:Q15" si="2">O16</f>
        <v>0</v>
      </c>
      <c r="P15" s="22">
        <f t="shared" si="2"/>
        <v>0</v>
      </c>
      <c r="Q15" s="22">
        <f t="shared" si="2"/>
        <v>2</v>
      </c>
      <c r="R15" s="145">
        <v>0.1</v>
      </c>
      <c r="S15" s="22">
        <f>S16</f>
        <v>2</v>
      </c>
      <c r="T15" s="22">
        <f t="shared" ref="T15:V15" si="3">T16</f>
        <v>0</v>
      </c>
      <c r="U15" s="22">
        <f t="shared" si="3"/>
        <v>0</v>
      </c>
      <c r="V15" s="22">
        <f t="shared" si="3"/>
        <v>2</v>
      </c>
      <c r="W15" s="104">
        <f>D15-I15-N15-S15</f>
        <v>9</v>
      </c>
      <c r="X15" s="104">
        <f>E15-J15-O15-T15</f>
        <v>0</v>
      </c>
      <c r="Y15" s="104">
        <f>F15-K15-P15-U15</f>
        <v>0</v>
      </c>
      <c r="Z15" s="105">
        <f>G15-L15-Q15-V15</f>
        <v>9</v>
      </c>
      <c r="AB15" s="94"/>
    </row>
    <row r="16" spans="1:28" ht="47.25" x14ac:dyDescent="0.25">
      <c r="A16" s="135"/>
      <c r="B16" s="144"/>
      <c r="C16" s="70" t="s">
        <v>82</v>
      </c>
      <c r="D16" s="75">
        <v>15</v>
      </c>
      <c r="E16" s="75">
        <v>0</v>
      </c>
      <c r="F16" s="75">
        <v>0</v>
      </c>
      <c r="G16" s="75">
        <f t="shared" ref="G16:G25" si="4">SUM(D16:F16)</f>
        <v>15</v>
      </c>
      <c r="H16" s="146"/>
      <c r="I16" s="46">
        <v>2</v>
      </c>
      <c r="J16" s="23">
        <v>0</v>
      </c>
      <c r="K16" s="23">
        <v>0</v>
      </c>
      <c r="L16" s="23">
        <f t="shared" ref="L16:L25" si="5">SUM(I16:K16)</f>
        <v>2</v>
      </c>
      <c r="M16" s="146"/>
      <c r="N16" s="23">
        <v>2</v>
      </c>
      <c r="O16" s="23">
        <v>0</v>
      </c>
      <c r="P16" s="23">
        <v>0</v>
      </c>
      <c r="Q16" s="23">
        <f t="shared" ref="Q16:Q29" si="6">SUM(N16:P16)</f>
        <v>2</v>
      </c>
      <c r="R16" s="146"/>
      <c r="S16" s="23">
        <v>2</v>
      </c>
      <c r="T16" s="23">
        <v>0</v>
      </c>
      <c r="U16" s="23">
        <v>0</v>
      </c>
      <c r="V16" s="23">
        <f t="shared" ref="V16:V29" si="7">SUM(S16:U16)</f>
        <v>2</v>
      </c>
      <c r="W16" s="104">
        <f>D16-I16-N16-S16</f>
        <v>9</v>
      </c>
      <c r="X16" s="104">
        <f t="shared" ref="W16:Z81" si="8">E16-J16-O16-T16</f>
        <v>0</v>
      </c>
      <c r="Y16" s="104">
        <f t="shared" si="8"/>
        <v>0</v>
      </c>
      <c r="Z16" s="105">
        <f t="shared" si="8"/>
        <v>9</v>
      </c>
      <c r="AA16" s="94">
        <v>4</v>
      </c>
      <c r="AB16" s="94">
        <v>3</v>
      </c>
    </row>
    <row r="17" spans="1:28" ht="15.75" x14ac:dyDescent="0.25">
      <c r="A17" s="159" t="s">
        <v>111</v>
      </c>
      <c r="B17" s="161" t="s">
        <v>112</v>
      </c>
      <c r="C17" s="7" t="s">
        <v>81</v>
      </c>
      <c r="D17" s="6">
        <f>D18</f>
        <v>25</v>
      </c>
      <c r="E17" s="6">
        <f t="shared" ref="E17:F17" si="9">E18</f>
        <v>0</v>
      </c>
      <c r="F17" s="6">
        <f t="shared" si="9"/>
        <v>0</v>
      </c>
      <c r="G17" s="6">
        <f>SUM(D17:F17)</f>
        <v>25</v>
      </c>
      <c r="H17" s="145">
        <v>0.1</v>
      </c>
      <c r="I17" s="53">
        <f>I18</f>
        <v>3</v>
      </c>
      <c r="J17" s="53">
        <f t="shared" ref="J17:K17" si="10">J18</f>
        <v>0</v>
      </c>
      <c r="K17" s="53">
        <f t="shared" si="10"/>
        <v>0</v>
      </c>
      <c r="L17" s="53">
        <f>SUM(I17:K17)</f>
        <v>3</v>
      </c>
      <c r="M17" s="154">
        <v>0.1</v>
      </c>
      <c r="N17" s="53">
        <f>N18</f>
        <v>3</v>
      </c>
      <c r="O17" s="53">
        <f t="shared" ref="O17:P17" si="11">O18</f>
        <v>0</v>
      </c>
      <c r="P17" s="53">
        <f t="shared" si="11"/>
        <v>0</v>
      </c>
      <c r="Q17" s="53">
        <f t="shared" si="6"/>
        <v>3</v>
      </c>
      <c r="R17" s="154">
        <v>0.1</v>
      </c>
      <c r="S17" s="53">
        <f>S18</f>
        <v>3</v>
      </c>
      <c r="T17" s="53">
        <f t="shared" ref="T17:U17" si="12">T18</f>
        <v>0</v>
      </c>
      <c r="U17" s="53">
        <f t="shared" si="12"/>
        <v>0</v>
      </c>
      <c r="V17" s="53">
        <f t="shared" si="7"/>
        <v>3</v>
      </c>
      <c r="W17" s="106">
        <f>D17-I17-N17-S17</f>
        <v>16</v>
      </c>
      <c r="X17" s="106">
        <f>E17-J17-O17-T17</f>
        <v>0</v>
      </c>
      <c r="Y17" s="106">
        <f>F17-K17-P17-U17</f>
        <v>0</v>
      </c>
      <c r="Z17" s="107">
        <f>SUM(W17:Y17)</f>
        <v>16</v>
      </c>
      <c r="AB17" s="94"/>
    </row>
    <row r="18" spans="1:28" ht="15.75" x14ac:dyDescent="0.25">
      <c r="A18" s="160"/>
      <c r="B18" s="162"/>
      <c r="C18" s="67" t="s">
        <v>113</v>
      </c>
      <c r="D18" s="51">
        <v>25</v>
      </c>
      <c r="E18" s="51">
        <v>0</v>
      </c>
      <c r="F18" s="51">
        <v>0</v>
      </c>
      <c r="G18" s="54">
        <f>SUM(D18:F18)</f>
        <v>25</v>
      </c>
      <c r="H18" s="145"/>
      <c r="I18" s="46">
        <v>3</v>
      </c>
      <c r="J18" s="23">
        <v>0</v>
      </c>
      <c r="K18" s="23">
        <v>0</v>
      </c>
      <c r="L18" s="23">
        <f>SUM(I18:K18)</f>
        <v>3</v>
      </c>
      <c r="M18" s="155"/>
      <c r="N18" s="23">
        <v>3</v>
      </c>
      <c r="O18" s="23">
        <v>0</v>
      </c>
      <c r="P18" s="23">
        <v>0</v>
      </c>
      <c r="Q18" s="23">
        <f t="shared" si="6"/>
        <v>3</v>
      </c>
      <c r="R18" s="155"/>
      <c r="S18" s="23">
        <v>3</v>
      </c>
      <c r="T18" s="23">
        <v>0</v>
      </c>
      <c r="U18" s="23">
        <v>0</v>
      </c>
      <c r="V18" s="37">
        <f t="shared" si="7"/>
        <v>3</v>
      </c>
      <c r="W18" s="104">
        <f>W17</f>
        <v>16</v>
      </c>
      <c r="X18" s="104">
        <f>X17</f>
        <v>0</v>
      </c>
      <c r="Y18" s="104">
        <f>Y17</f>
        <v>0</v>
      </c>
      <c r="Z18" s="105">
        <f>SUM(W18:Y18)</f>
        <v>16</v>
      </c>
      <c r="AA18" s="94">
        <v>4</v>
      </c>
      <c r="AB18" s="94">
        <v>7</v>
      </c>
    </row>
    <row r="19" spans="1:28" ht="15.75" x14ac:dyDescent="0.25">
      <c r="A19" s="159" t="s">
        <v>50</v>
      </c>
      <c r="B19" s="151" t="s">
        <v>51</v>
      </c>
      <c r="C19" s="7" t="s">
        <v>81</v>
      </c>
      <c r="D19" s="8">
        <f>SUM(D20:D21)</f>
        <v>24</v>
      </c>
      <c r="E19" s="8">
        <f>SUM(E20:E21)</f>
        <v>0</v>
      </c>
      <c r="F19" s="8">
        <f>SUM(F20:F21)</f>
        <v>0</v>
      </c>
      <c r="G19" s="6">
        <f t="shared" si="4"/>
        <v>24</v>
      </c>
      <c r="H19" s="154">
        <v>0.05</v>
      </c>
      <c r="I19" s="22">
        <f>SUM(I20:I21)</f>
        <v>2</v>
      </c>
      <c r="J19" s="22">
        <f>SUM(J20:J21)</f>
        <v>0</v>
      </c>
      <c r="K19" s="22">
        <f>SUM(K20:K21)</f>
        <v>0</v>
      </c>
      <c r="L19" s="22">
        <f t="shared" si="5"/>
        <v>2</v>
      </c>
      <c r="M19" s="156">
        <v>0.1</v>
      </c>
      <c r="N19" s="22">
        <f>SUM(N20:N21)</f>
        <v>4</v>
      </c>
      <c r="O19" s="22">
        <f>SUM(O20:O21)</f>
        <v>0</v>
      </c>
      <c r="P19" s="22">
        <f>SUM(P20:P21)</f>
        <v>0</v>
      </c>
      <c r="Q19" s="22">
        <f t="shared" si="6"/>
        <v>4</v>
      </c>
      <c r="R19" s="156">
        <v>0.1</v>
      </c>
      <c r="S19" s="22">
        <f>SUM(S20:S21)</f>
        <v>4</v>
      </c>
      <c r="T19" s="22">
        <f>SUM(T20:T21)</f>
        <v>0</v>
      </c>
      <c r="U19" s="22">
        <f>SUM(U20:U21)</f>
        <v>0</v>
      </c>
      <c r="V19" s="36">
        <f t="shared" si="7"/>
        <v>4</v>
      </c>
      <c r="W19" s="104">
        <f t="shared" si="8"/>
        <v>14</v>
      </c>
      <c r="X19" s="104">
        <f t="shared" si="8"/>
        <v>0</v>
      </c>
      <c r="Y19" s="104">
        <f t="shared" si="8"/>
        <v>0</v>
      </c>
      <c r="Z19" s="105">
        <f t="shared" si="8"/>
        <v>14</v>
      </c>
      <c r="AB19" s="94"/>
    </row>
    <row r="20" spans="1:28" ht="15" customHeight="1" x14ac:dyDescent="0.25">
      <c r="A20" s="163"/>
      <c r="B20" s="152"/>
      <c r="C20" s="68" t="s">
        <v>115</v>
      </c>
      <c r="D20" s="51">
        <v>12</v>
      </c>
      <c r="E20" s="51">
        <v>0</v>
      </c>
      <c r="F20" s="1">
        <v>0</v>
      </c>
      <c r="G20" s="51">
        <f t="shared" si="4"/>
        <v>12</v>
      </c>
      <c r="H20" s="154"/>
      <c r="I20" s="20">
        <v>1</v>
      </c>
      <c r="J20" s="20">
        <v>0</v>
      </c>
      <c r="K20" s="21">
        <v>0</v>
      </c>
      <c r="L20" s="24">
        <v>1</v>
      </c>
      <c r="M20" s="157"/>
      <c r="N20" s="85">
        <v>2</v>
      </c>
      <c r="O20" s="20">
        <v>0</v>
      </c>
      <c r="P20" s="21">
        <v>0</v>
      </c>
      <c r="Q20" s="24">
        <f t="shared" si="6"/>
        <v>2</v>
      </c>
      <c r="R20" s="157"/>
      <c r="S20" s="85">
        <v>2</v>
      </c>
      <c r="T20" s="20">
        <v>0</v>
      </c>
      <c r="U20" s="21">
        <v>0</v>
      </c>
      <c r="V20" s="24">
        <f t="shared" si="7"/>
        <v>2</v>
      </c>
      <c r="W20" s="104">
        <f t="shared" si="8"/>
        <v>7</v>
      </c>
      <c r="X20" s="104">
        <f t="shared" si="8"/>
        <v>0</v>
      </c>
      <c r="Y20" s="104">
        <f t="shared" si="8"/>
        <v>0</v>
      </c>
      <c r="Z20" s="105">
        <f t="shared" si="8"/>
        <v>7</v>
      </c>
      <c r="AA20" s="94">
        <v>3</v>
      </c>
      <c r="AB20" s="94">
        <v>2</v>
      </c>
    </row>
    <row r="21" spans="1:28" ht="15" customHeight="1" x14ac:dyDescent="0.25">
      <c r="A21" s="163"/>
      <c r="B21" s="153"/>
      <c r="C21" s="69" t="s">
        <v>114</v>
      </c>
      <c r="D21" s="51">
        <v>12</v>
      </c>
      <c r="E21" s="51">
        <v>0</v>
      </c>
      <c r="F21" s="1">
        <v>0</v>
      </c>
      <c r="G21" s="51">
        <f t="shared" si="4"/>
        <v>12</v>
      </c>
      <c r="H21" s="155"/>
      <c r="I21" s="20">
        <v>1</v>
      </c>
      <c r="J21" s="20">
        <v>0</v>
      </c>
      <c r="K21" s="21">
        <v>0</v>
      </c>
      <c r="L21" s="24">
        <v>1</v>
      </c>
      <c r="M21" s="155"/>
      <c r="N21" s="85">
        <v>2</v>
      </c>
      <c r="O21" s="20">
        <v>0</v>
      </c>
      <c r="P21" s="21">
        <v>0</v>
      </c>
      <c r="Q21" s="24">
        <f t="shared" si="6"/>
        <v>2</v>
      </c>
      <c r="R21" s="155"/>
      <c r="S21" s="85">
        <v>2</v>
      </c>
      <c r="T21" s="20">
        <v>0</v>
      </c>
      <c r="U21" s="21">
        <v>0</v>
      </c>
      <c r="V21" s="24">
        <f t="shared" si="7"/>
        <v>2</v>
      </c>
      <c r="W21" s="104">
        <f t="shared" si="8"/>
        <v>7</v>
      </c>
      <c r="X21" s="108">
        <f t="shared" si="8"/>
        <v>0</v>
      </c>
      <c r="Y21" s="108">
        <f t="shared" si="8"/>
        <v>0</v>
      </c>
      <c r="Z21" s="109">
        <f t="shared" si="8"/>
        <v>7</v>
      </c>
      <c r="AA21" s="94">
        <v>3</v>
      </c>
      <c r="AB21" s="94">
        <v>2</v>
      </c>
    </row>
    <row r="22" spans="1:28" s="12" customFormat="1" ht="15.75" x14ac:dyDescent="0.25">
      <c r="A22" s="147" t="s">
        <v>53</v>
      </c>
      <c r="B22" s="149" t="s">
        <v>52</v>
      </c>
      <c r="C22" s="9" t="s">
        <v>81</v>
      </c>
      <c r="D22" s="13">
        <f>D23</f>
        <v>15</v>
      </c>
      <c r="E22" s="13">
        <f t="shared" ref="E22:F22" si="13">E23</f>
        <v>0</v>
      </c>
      <c r="F22" s="13">
        <f t="shared" si="13"/>
        <v>0</v>
      </c>
      <c r="G22" s="5">
        <f t="shared" si="4"/>
        <v>15</v>
      </c>
      <c r="H22" s="156">
        <v>0.15</v>
      </c>
      <c r="I22" s="22">
        <f>I23</f>
        <v>2</v>
      </c>
      <c r="J22" s="22">
        <f t="shared" ref="J22:K22" si="14">J23</f>
        <v>0</v>
      </c>
      <c r="K22" s="22">
        <f t="shared" si="14"/>
        <v>0</v>
      </c>
      <c r="L22" s="22">
        <f t="shared" si="5"/>
        <v>2</v>
      </c>
      <c r="M22" s="156">
        <v>0.1</v>
      </c>
      <c r="N22" s="22">
        <f>N23</f>
        <v>2</v>
      </c>
      <c r="O22" s="22">
        <f t="shared" ref="O22:P22" si="15">O23</f>
        <v>0</v>
      </c>
      <c r="P22" s="22">
        <f t="shared" si="15"/>
        <v>0</v>
      </c>
      <c r="Q22" s="22">
        <f>SUM(N22:P22)</f>
        <v>2</v>
      </c>
      <c r="R22" s="156">
        <v>0.1</v>
      </c>
      <c r="S22" s="22">
        <f>S23</f>
        <v>2</v>
      </c>
      <c r="T22" s="22">
        <f t="shared" ref="T22:U22" si="16">T23</f>
        <v>0</v>
      </c>
      <c r="U22" s="22">
        <f t="shared" si="16"/>
        <v>0</v>
      </c>
      <c r="V22" s="36">
        <f t="shared" si="7"/>
        <v>2</v>
      </c>
      <c r="W22" s="104">
        <f>D22-I22-N22-S22</f>
        <v>9</v>
      </c>
      <c r="X22" s="104">
        <f t="shared" si="8"/>
        <v>0</v>
      </c>
      <c r="Y22" s="104">
        <f t="shared" si="8"/>
        <v>0</v>
      </c>
      <c r="Z22" s="105">
        <f t="shared" si="8"/>
        <v>9</v>
      </c>
      <c r="AA22" s="95"/>
      <c r="AB22" s="95"/>
    </row>
    <row r="23" spans="1:28" ht="31.5" x14ac:dyDescent="0.25">
      <c r="A23" s="148"/>
      <c r="B23" s="150"/>
      <c r="C23" s="70" t="s">
        <v>54</v>
      </c>
      <c r="D23" s="33">
        <v>15</v>
      </c>
      <c r="E23" s="33">
        <v>0</v>
      </c>
      <c r="F23" s="1">
        <v>0</v>
      </c>
      <c r="G23" s="4">
        <f t="shared" si="4"/>
        <v>15</v>
      </c>
      <c r="H23" s="154"/>
      <c r="I23" s="20">
        <v>2</v>
      </c>
      <c r="J23" s="20">
        <v>0</v>
      </c>
      <c r="K23" s="21">
        <v>0</v>
      </c>
      <c r="L23" s="24">
        <f t="shared" si="5"/>
        <v>2</v>
      </c>
      <c r="M23" s="157"/>
      <c r="N23" s="20">
        <v>2</v>
      </c>
      <c r="O23" s="20">
        <v>0</v>
      </c>
      <c r="P23" s="21">
        <v>0</v>
      </c>
      <c r="Q23" s="24">
        <f t="shared" si="6"/>
        <v>2</v>
      </c>
      <c r="R23" s="157"/>
      <c r="S23" s="20">
        <v>2</v>
      </c>
      <c r="T23" s="20">
        <v>0</v>
      </c>
      <c r="U23" s="21">
        <v>0</v>
      </c>
      <c r="V23" s="38">
        <f t="shared" si="7"/>
        <v>2</v>
      </c>
      <c r="W23" s="104">
        <f t="shared" si="8"/>
        <v>9</v>
      </c>
      <c r="X23" s="104">
        <f t="shared" si="8"/>
        <v>0</v>
      </c>
      <c r="Y23" s="104">
        <f t="shared" si="8"/>
        <v>0</v>
      </c>
      <c r="Z23" s="105">
        <f t="shared" si="8"/>
        <v>9</v>
      </c>
      <c r="AA23" s="94">
        <v>4</v>
      </c>
      <c r="AB23" s="94">
        <v>2</v>
      </c>
    </row>
    <row r="24" spans="1:28" ht="15.75" x14ac:dyDescent="0.25">
      <c r="A24" s="164" t="s">
        <v>108</v>
      </c>
      <c r="B24" s="161" t="s">
        <v>109</v>
      </c>
      <c r="C24" s="9" t="s">
        <v>81</v>
      </c>
      <c r="D24" s="8">
        <f>D25</f>
        <v>14</v>
      </c>
      <c r="E24" s="8">
        <f t="shared" ref="E24:F24" si="17">E25</f>
        <v>15</v>
      </c>
      <c r="F24" s="8">
        <f t="shared" si="17"/>
        <v>0</v>
      </c>
      <c r="G24" s="6">
        <f>SUM(D24:F24)</f>
        <v>29</v>
      </c>
      <c r="H24" s="154"/>
      <c r="I24" s="77">
        <f>I25</f>
        <v>2</v>
      </c>
      <c r="J24" s="77">
        <f t="shared" ref="J24:K24" si="18">J25</f>
        <v>2</v>
      </c>
      <c r="K24" s="77">
        <f t="shared" si="18"/>
        <v>0</v>
      </c>
      <c r="L24" s="78">
        <f>SUM(I24:K24)</f>
        <v>4</v>
      </c>
      <c r="M24" s="157"/>
      <c r="N24" s="77">
        <f>N25</f>
        <v>2</v>
      </c>
      <c r="O24" s="77">
        <f t="shared" ref="O24:P24" si="19">O25</f>
        <v>2</v>
      </c>
      <c r="P24" s="77">
        <f t="shared" si="19"/>
        <v>0</v>
      </c>
      <c r="Q24" s="78">
        <f>SUM(N24:P24)</f>
        <v>4</v>
      </c>
      <c r="R24" s="157"/>
      <c r="S24" s="77">
        <f>S25</f>
        <v>2</v>
      </c>
      <c r="T24" s="77">
        <f t="shared" ref="T24:U24" si="20">T25</f>
        <v>2</v>
      </c>
      <c r="U24" s="77">
        <f t="shared" si="20"/>
        <v>0</v>
      </c>
      <c r="V24" s="79">
        <f>SUM(S24:U24)</f>
        <v>4</v>
      </c>
      <c r="W24" s="104">
        <f>W25</f>
        <v>8</v>
      </c>
      <c r="X24" s="104">
        <f t="shared" ref="X24:Y24" si="21">X25</f>
        <v>9</v>
      </c>
      <c r="Y24" s="104">
        <f t="shared" si="21"/>
        <v>0</v>
      </c>
      <c r="Z24" s="105">
        <f>SUM(W24:Y24)</f>
        <v>17</v>
      </c>
      <c r="AB24" s="94"/>
    </row>
    <row r="25" spans="1:28" ht="33" customHeight="1" x14ac:dyDescent="0.25">
      <c r="A25" s="165"/>
      <c r="B25" s="166"/>
      <c r="C25" s="70" t="s">
        <v>110</v>
      </c>
      <c r="D25" s="51">
        <v>14</v>
      </c>
      <c r="E25" s="51">
        <v>15</v>
      </c>
      <c r="F25" s="1">
        <v>0</v>
      </c>
      <c r="G25" s="4">
        <f t="shared" si="4"/>
        <v>29</v>
      </c>
      <c r="H25" s="158"/>
      <c r="I25" s="20">
        <v>2</v>
      </c>
      <c r="J25" s="20">
        <v>2</v>
      </c>
      <c r="K25" s="21">
        <v>0</v>
      </c>
      <c r="L25" s="24">
        <f t="shared" si="5"/>
        <v>4</v>
      </c>
      <c r="M25" s="158"/>
      <c r="N25" s="20">
        <v>2</v>
      </c>
      <c r="O25" s="20">
        <v>2</v>
      </c>
      <c r="P25" s="21">
        <v>0</v>
      </c>
      <c r="Q25" s="24">
        <f t="shared" si="6"/>
        <v>4</v>
      </c>
      <c r="R25" s="158"/>
      <c r="S25" s="20">
        <v>2</v>
      </c>
      <c r="T25" s="20">
        <v>2</v>
      </c>
      <c r="U25" s="21">
        <v>0</v>
      </c>
      <c r="V25" s="38">
        <f t="shared" si="7"/>
        <v>4</v>
      </c>
      <c r="W25" s="104">
        <f>D25-I25-N25-S25</f>
        <v>8</v>
      </c>
      <c r="X25" s="104">
        <f>E25-J25-O25-T25</f>
        <v>9</v>
      </c>
      <c r="Y25" s="104">
        <f t="shared" ref="Y25:Z25" si="22">F25-K25-P25-U25</f>
        <v>0</v>
      </c>
      <c r="Z25" s="105">
        <f t="shared" si="22"/>
        <v>17</v>
      </c>
      <c r="AA25" s="94">
        <v>14</v>
      </c>
      <c r="AB25" s="94">
        <v>2</v>
      </c>
    </row>
    <row r="26" spans="1:28" s="12" customFormat="1" ht="33" customHeight="1" x14ac:dyDescent="0.25">
      <c r="A26" s="167" t="s">
        <v>55</v>
      </c>
      <c r="B26" s="168" t="s">
        <v>56</v>
      </c>
      <c r="C26" s="9" t="s">
        <v>81</v>
      </c>
      <c r="D26" s="13">
        <f>D27</f>
        <v>24</v>
      </c>
      <c r="E26" s="13">
        <f t="shared" ref="E26:F26" si="23">E27</f>
        <v>0</v>
      </c>
      <c r="F26" s="13">
        <f t="shared" si="23"/>
        <v>15</v>
      </c>
      <c r="G26" s="13">
        <f>F26+E26+D26</f>
        <v>39</v>
      </c>
      <c r="H26" s="156">
        <v>0.1</v>
      </c>
      <c r="I26" s="22">
        <f>I27</f>
        <v>2</v>
      </c>
      <c r="J26" s="22">
        <f t="shared" ref="J26:K26" si="24">J27</f>
        <v>0</v>
      </c>
      <c r="K26" s="22">
        <f t="shared" si="24"/>
        <v>2</v>
      </c>
      <c r="L26" s="22">
        <f>SUM(I26:K26)</f>
        <v>4</v>
      </c>
      <c r="M26" s="156">
        <v>0.1</v>
      </c>
      <c r="N26" s="22">
        <f>N27</f>
        <v>3</v>
      </c>
      <c r="O26" s="22">
        <f t="shared" ref="O26:P26" si="25">O27</f>
        <v>0</v>
      </c>
      <c r="P26" s="22">
        <f t="shared" si="25"/>
        <v>2</v>
      </c>
      <c r="Q26" s="22">
        <f t="shared" si="6"/>
        <v>5</v>
      </c>
      <c r="R26" s="156">
        <v>0.1</v>
      </c>
      <c r="S26" s="22">
        <f>S27</f>
        <v>3</v>
      </c>
      <c r="T26" s="22">
        <f t="shared" ref="T26:U26" si="26">T27</f>
        <v>0</v>
      </c>
      <c r="U26" s="22">
        <f t="shared" si="26"/>
        <v>2</v>
      </c>
      <c r="V26" s="22">
        <f t="shared" si="7"/>
        <v>5</v>
      </c>
      <c r="W26" s="104">
        <f t="shared" si="8"/>
        <v>16</v>
      </c>
      <c r="X26" s="104">
        <f t="shared" si="8"/>
        <v>0</v>
      </c>
      <c r="Y26" s="104">
        <f t="shared" si="8"/>
        <v>9</v>
      </c>
      <c r="Z26" s="105">
        <f t="shared" si="8"/>
        <v>25</v>
      </c>
      <c r="AA26" s="95"/>
      <c r="AB26" s="95"/>
    </row>
    <row r="27" spans="1:28" ht="31.5" x14ac:dyDescent="0.25">
      <c r="A27" s="165"/>
      <c r="B27" s="166"/>
      <c r="C27" s="71" t="s">
        <v>83</v>
      </c>
      <c r="D27" s="33">
        <v>24</v>
      </c>
      <c r="E27" s="33">
        <v>0</v>
      </c>
      <c r="F27" s="1">
        <v>15</v>
      </c>
      <c r="G27" s="4">
        <f>SUM(D27:F27)</f>
        <v>39</v>
      </c>
      <c r="H27" s="158"/>
      <c r="I27" s="45">
        <v>2</v>
      </c>
      <c r="J27" s="20">
        <v>0</v>
      </c>
      <c r="K27" s="21">
        <v>2</v>
      </c>
      <c r="L27" s="24">
        <f>SUM(I27:K27)</f>
        <v>4</v>
      </c>
      <c r="M27" s="155"/>
      <c r="N27" s="85">
        <v>3</v>
      </c>
      <c r="O27" s="20">
        <v>0</v>
      </c>
      <c r="P27" s="21">
        <v>2</v>
      </c>
      <c r="Q27" s="24">
        <f t="shared" si="6"/>
        <v>5</v>
      </c>
      <c r="R27" s="155"/>
      <c r="S27" s="85">
        <v>3</v>
      </c>
      <c r="T27" s="20">
        <v>0</v>
      </c>
      <c r="U27" s="21">
        <v>2</v>
      </c>
      <c r="V27" s="38">
        <f t="shared" si="7"/>
        <v>5</v>
      </c>
      <c r="W27" s="104">
        <f t="shared" si="8"/>
        <v>16</v>
      </c>
      <c r="X27" s="104">
        <f t="shared" si="8"/>
        <v>0</v>
      </c>
      <c r="Y27" s="104">
        <f t="shared" si="8"/>
        <v>9</v>
      </c>
      <c r="Z27" s="105">
        <f t="shared" si="8"/>
        <v>25</v>
      </c>
      <c r="AA27" s="94">
        <v>14</v>
      </c>
      <c r="AB27" s="94">
        <v>4</v>
      </c>
    </row>
    <row r="28" spans="1:28" s="57" customFormat="1" ht="15.75" x14ac:dyDescent="0.25">
      <c r="A28" s="175" t="s">
        <v>116</v>
      </c>
      <c r="B28" s="177" t="s">
        <v>117</v>
      </c>
      <c r="C28" s="55" t="s">
        <v>81</v>
      </c>
      <c r="D28" s="26">
        <f>D29</f>
        <v>25</v>
      </c>
      <c r="E28" s="26">
        <f>E29</f>
        <v>0</v>
      </c>
      <c r="F28" s="26">
        <f>F29</f>
        <v>0</v>
      </c>
      <c r="G28" s="56">
        <f>SUM(D28:F28)</f>
        <v>25</v>
      </c>
      <c r="H28" s="179">
        <v>0.1</v>
      </c>
      <c r="I28" s="26">
        <f>I29</f>
        <v>3</v>
      </c>
      <c r="J28" s="26">
        <f>J29</f>
        <v>0</v>
      </c>
      <c r="K28" s="26">
        <f>K29</f>
        <v>0</v>
      </c>
      <c r="L28" s="26">
        <f>SUM(I28:K28)</f>
        <v>3</v>
      </c>
      <c r="M28" s="179">
        <v>0.1</v>
      </c>
      <c r="N28" s="26">
        <f>N29</f>
        <v>3</v>
      </c>
      <c r="O28" s="26">
        <f>O29</f>
        <v>0</v>
      </c>
      <c r="P28" s="26">
        <f>P29</f>
        <v>0</v>
      </c>
      <c r="Q28" s="26">
        <f t="shared" si="6"/>
        <v>3</v>
      </c>
      <c r="R28" s="179">
        <v>0.1</v>
      </c>
      <c r="S28" s="26">
        <f>S29</f>
        <v>3</v>
      </c>
      <c r="T28" s="26">
        <f>T29</f>
        <v>0</v>
      </c>
      <c r="U28" s="26">
        <f>U29</f>
        <v>0</v>
      </c>
      <c r="V28" s="40">
        <f t="shared" si="7"/>
        <v>3</v>
      </c>
      <c r="W28" s="110">
        <f t="shared" ref="W28:Z29" si="27">D28-I28-N28-S28</f>
        <v>16</v>
      </c>
      <c r="X28" s="110">
        <f t="shared" si="27"/>
        <v>0</v>
      </c>
      <c r="Y28" s="110">
        <f t="shared" si="27"/>
        <v>0</v>
      </c>
      <c r="Z28" s="111">
        <f t="shared" si="27"/>
        <v>16</v>
      </c>
      <c r="AA28" s="96"/>
      <c r="AB28" s="96"/>
    </row>
    <row r="29" spans="1:28" s="57" customFormat="1" ht="31.5" x14ac:dyDescent="0.25">
      <c r="A29" s="176"/>
      <c r="B29" s="178"/>
      <c r="C29" s="72" t="s">
        <v>118</v>
      </c>
      <c r="D29" s="21">
        <v>25</v>
      </c>
      <c r="E29" s="21">
        <v>0</v>
      </c>
      <c r="F29" s="21">
        <v>0</v>
      </c>
      <c r="G29" s="58">
        <f>SUM(D29:F29)</f>
        <v>25</v>
      </c>
      <c r="H29" s="180"/>
      <c r="I29" s="21">
        <v>3</v>
      </c>
      <c r="J29" s="21">
        <v>0</v>
      </c>
      <c r="K29" s="21">
        <v>0</v>
      </c>
      <c r="L29" s="21">
        <f>SUM(I29:K29)</f>
        <v>3</v>
      </c>
      <c r="M29" s="180"/>
      <c r="N29" s="30">
        <v>3</v>
      </c>
      <c r="O29" s="21">
        <v>0</v>
      </c>
      <c r="P29" s="21">
        <v>0</v>
      </c>
      <c r="Q29" s="21">
        <f t="shared" si="6"/>
        <v>3</v>
      </c>
      <c r="R29" s="180"/>
      <c r="S29" s="30">
        <v>3</v>
      </c>
      <c r="T29" s="21">
        <v>0</v>
      </c>
      <c r="U29" s="21">
        <v>0</v>
      </c>
      <c r="V29" s="52">
        <f t="shared" si="7"/>
        <v>3</v>
      </c>
      <c r="W29" s="110">
        <f t="shared" si="27"/>
        <v>16</v>
      </c>
      <c r="X29" s="110">
        <f t="shared" si="27"/>
        <v>0</v>
      </c>
      <c r="Y29" s="110">
        <f t="shared" si="27"/>
        <v>0</v>
      </c>
      <c r="Z29" s="111">
        <f t="shared" si="27"/>
        <v>16</v>
      </c>
      <c r="AA29" s="96">
        <v>8</v>
      </c>
      <c r="AB29" s="96">
        <v>3</v>
      </c>
    </row>
    <row r="30" spans="1:28" s="12" customFormat="1" ht="15.75" x14ac:dyDescent="0.25">
      <c r="A30" s="134" t="s">
        <v>1</v>
      </c>
      <c r="B30" s="170" t="s">
        <v>40</v>
      </c>
      <c r="C30" s="9" t="s">
        <v>81</v>
      </c>
      <c r="D30" s="19">
        <f>SUM(D31:D44)</f>
        <v>115</v>
      </c>
      <c r="E30" s="19">
        <f>SUM(E31:E44)</f>
        <v>216</v>
      </c>
      <c r="F30" s="19">
        <f>SUM(F31:F44)</f>
        <v>20</v>
      </c>
      <c r="G30" s="5">
        <f>SUM(D30:F30)</f>
        <v>351</v>
      </c>
      <c r="H30" s="171">
        <v>0.3</v>
      </c>
      <c r="I30" s="19">
        <f>SUM(I31:I44)</f>
        <v>35</v>
      </c>
      <c r="J30" s="19">
        <f t="shared" ref="J30:K30" si="28">SUM(J31:J44)</f>
        <v>65</v>
      </c>
      <c r="K30" s="19">
        <f t="shared" si="28"/>
        <v>6</v>
      </c>
      <c r="L30" s="99">
        <f>SUM(L31:L44)</f>
        <v>106</v>
      </c>
      <c r="M30" s="173">
        <v>0.1</v>
      </c>
      <c r="N30" s="19">
        <f>SUM(N31:N44)</f>
        <v>13</v>
      </c>
      <c r="O30" s="19">
        <f t="shared" ref="O30:Q30" si="29">SUM(O31:O44)</f>
        <v>24</v>
      </c>
      <c r="P30" s="19">
        <f t="shared" si="29"/>
        <v>2</v>
      </c>
      <c r="Q30" s="19">
        <f t="shared" si="29"/>
        <v>39</v>
      </c>
      <c r="R30" s="173">
        <v>0.1</v>
      </c>
      <c r="S30" s="19">
        <f>SUM(S31:S44)</f>
        <v>13</v>
      </c>
      <c r="T30" s="19">
        <f t="shared" ref="T30:U30" si="30">SUM(T31:T44)</f>
        <v>24</v>
      </c>
      <c r="U30" s="19">
        <f t="shared" si="30"/>
        <v>2</v>
      </c>
      <c r="V30" s="39">
        <f>SUM(V31:V44)</f>
        <v>39</v>
      </c>
      <c r="W30" s="104">
        <f t="shared" si="8"/>
        <v>54</v>
      </c>
      <c r="X30" s="104">
        <f t="shared" si="8"/>
        <v>103</v>
      </c>
      <c r="Y30" s="104">
        <f t="shared" si="8"/>
        <v>10</v>
      </c>
      <c r="Z30" s="105">
        <f t="shared" si="8"/>
        <v>167</v>
      </c>
      <c r="AA30" s="95"/>
      <c r="AB30" s="95"/>
    </row>
    <row r="31" spans="1:28" ht="15.75" x14ac:dyDescent="0.25">
      <c r="A31" s="169"/>
      <c r="B31" s="170"/>
      <c r="C31" s="73" t="s">
        <v>41</v>
      </c>
      <c r="D31" s="32">
        <v>25</v>
      </c>
      <c r="E31" s="32">
        <v>25</v>
      </c>
      <c r="F31" s="32">
        <v>0</v>
      </c>
      <c r="G31" s="4">
        <f t="shared" ref="G31:G44" si="31">SUM(D31:F31)</f>
        <v>50</v>
      </c>
      <c r="H31" s="172"/>
      <c r="I31" s="98">
        <v>10</v>
      </c>
      <c r="J31" s="98">
        <v>10</v>
      </c>
      <c r="K31" s="98">
        <v>0</v>
      </c>
      <c r="L31" s="24">
        <f t="shared" ref="L31:L44" si="32">SUM(I31:K31)</f>
        <v>20</v>
      </c>
      <c r="M31" s="174"/>
      <c r="N31" s="30">
        <v>3</v>
      </c>
      <c r="O31" s="30">
        <v>3</v>
      </c>
      <c r="P31" s="30">
        <v>0</v>
      </c>
      <c r="Q31" s="21">
        <f t="shared" ref="Q31:Q44" si="33">SUM(N31:P31)</f>
        <v>6</v>
      </c>
      <c r="R31" s="174"/>
      <c r="S31" s="30">
        <v>3</v>
      </c>
      <c r="T31" s="30">
        <v>3</v>
      </c>
      <c r="U31" s="30">
        <v>0</v>
      </c>
      <c r="V31" s="34">
        <f t="shared" ref="V31:V44" si="34">SUM(S31:U31)</f>
        <v>6</v>
      </c>
      <c r="W31" s="104">
        <f t="shared" si="8"/>
        <v>9</v>
      </c>
      <c r="X31" s="104">
        <f t="shared" si="8"/>
        <v>9</v>
      </c>
      <c r="Y31" s="104">
        <f t="shared" si="8"/>
        <v>0</v>
      </c>
      <c r="Z31" s="105">
        <f t="shared" si="8"/>
        <v>18</v>
      </c>
      <c r="AA31" s="94">
        <v>24</v>
      </c>
      <c r="AB31" s="94">
        <v>3</v>
      </c>
    </row>
    <row r="32" spans="1:28" ht="15.75" x14ac:dyDescent="0.25">
      <c r="A32" s="169"/>
      <c r="B32" s="170"/>
      <c r="C32" s="73" t="s">
        <v>20</v>
      </c>
      <c r="D32" s="32">
        <v>25</v>
      </c>
      <c r="E32" s="32">
        <v>25</v>
      </c>
      <c r="F32" s="32">
        <v>0</v>
      </c>
      <c r="G32" s="4">
        <f t="shared" si="31"/>
        <v>50</v>
      </c>
      <c r="H32" s="172"/>
      <c r="I32" s="98">
        <v>12</v>
      </c>
      <c r="J32" s="98">
        <v>10</v>
      </c>
      <c r="K32" s="98">
        <v>0</v>
      </c>
      <c r="L32" s="24">
        <f t="shared" si="32"/>
        <v>22</v>
      </c>
      <c r="M32" s="174"/>
      <c r="N32" s="30">
        <v>3</v>
      </c>
      <c r="O32" s="30">
        <v>3</v>
      </c>
      <c r="P32" s="30">
        <v>0</v>
      </c>
      <c r="Q32" s="21">
        <f t="shared" si="33"/>
        <v>6</v>
      </c>
      <c r="R32" s="174"/>
      <c r="S32" s="30">
        <v>3</v>
      </c>
      <c r="T32" s="30">
        <v>3</v>
      </c>
      <c r="U32" s="30">
        <v>0</v>
      </c>
      <c r="V32" s="34">
        <f t="shared" si="34"/>
        <v>6</v>
      </c>
      <c r="W32" s="104">
        <f t="shared" si="8"/>
        <v>7</v>
      </c>
      <c r="X32" s="104">
        <f t="shared" si="8"/>
        <v>9</v>
      </c>
      <c r="Y32" s="104">
        <f t="shared" si="8"/>
        <v>0</v>
      </c>
      <c r="Z32" s="105">
        <f t="shared" si="8"/>
        <v>16</v>
      </c>
      <c r="AA32" s="94">
        <v>20</v>
      </c>
      <c r="AB32" s="94">
        <v>3</v>
      </c>
    </row>
    <row r="33" spans="1:28" ht="31.5" x14ac:dyDescent="0.25">
      <c r="A33" s="169"/>
      <c r="B33" s="170"/>
      <c r="C33" s="73" t="s">
        <v>19</v>
      </c>
      <c r="D33" s="32">
        <v>0</v>
      </c>
      <c r="E33" s="32">
        <v>0</v>
      </c>
      <c r="F33" s="32">
        <v>20</v>
      </c>
      <c r="G33" s="4">
        <f t="shared" si="31"/>
        <v>20</v>
      </c>
      <c r="H33" s="172"/>
      <c r="I33" s="98">
        <v>0</v>
      </c>
      <c r="J33" s="98">
        <v>0</v>
      </c>
      <c r="K33" s="98">
        <v>6</v>
      </c>
      <c r="L33" s="24">
        <f t="shared" si="32"/>
        <v>6</v>
      </c>
      <c r="M33" s="174"/>
      <c r="N33" s="30">
        <v>0</v>
      </c>
      <c r="O33" s="30">
        <v>0</v>
      </c>
      <c r="P33" s="30">
        <v>2</v>
      </c>
      <c r="Q33" s="21">
        <f t="shared" si="33"/>
        <v>2</v>
      </c>
      <c r="R33" s="174"/>
      <c r="S33" s="30">
        <v>0</v>
      </c>
      <c r="T33" s="30">
        <v>0</v>
      </c>
      <c r="U33" s="30">
        <v>2</v>
      </c>
      <c r="V33" s="34">
        <f t="shared" si="34"/>
        <v>2</v>
      </c>
      <c r="W33" s="104">
        <f t="shared" si="8"/>
        <v>0</v>
      </c>
      <c r="X33" s="104">
        <f t="shared" si="8"/>
        <v>0</v>
      </c>
      <c r="Y33" s="104">
        <f t="shared" si="8"/>
        <v>10</v>
      </c>
      <c r="Z33" s="105">
        <f t="shared" si="8"/>
        <v>10</v>
      </c>
      <c r="AA33" s="94">
        <v>9</v>
      </c>
      <c r="AB33" s="94"/>
    </row>
    <row r="34" spans="1:28" ht="31.5" x14ac:dyDescent="0.25">
      <c r="A34" s="169"/>
      <c r="B34" s="170"/>
      <c r="C34" s="72" t="s">
        <v>134</v>
      </c>
      <c r="D34" s="74">
        <v>0</v>
      </c>
      <c r="E34" s="74">
        <v>25</v>
      </c>
      <c r="F34" s="74">
        <v>0</v>
      </c>
      <c r="G34" s="4">
        <f t="shared" ref="G34" si="35">SUM(D34:F34)</f>
        <v>25</v>
      </c>
      <c r="H34" s="172"/>
      <c r="I34" s="98">
        <v>0</v>
      </c>
      <c r="J34" s="98">
        <v>8</v>
      </c>
      <c r="K34" s="98">
        <v>0</v>
      </c>
      <c r="L34" s="24">
        <f t="shared" ref="L34" si="36">SUM(I34:K34)</f>
        <v>8</v>
      </c>
      <c r="M34" s="174"/>
      <c r="N34" s="30">
        <v>0</v>
      </c>
      <c r="O34" s="30">
        <v>3</v>
      </c>
      <c r="P34" s="30">
        <v>0</v>
      </c>
      <c r="Q34" s="21">
        <f t="shared" ref="Q34" si="37">SUM(N34:P34)</f>
        <v>3</v>
      </c>
      <c r="R34" s="174"/>
      <c r="S34" s="30">
        <v>0</v>
      </c>
      <c r="T34" s="30">
        <v>3</v>
      </c>
      <c r="U34" s="30">
        <v>0</v>
      </c>
      <c r="V34" s="76">
        <f t="shared" ref="V34" si="38">SUM(S34:U34)</f>
        <v>3</v>
      </c>
      <c r="W34" s="104">
        <f t="shared" ref="W34" si="39">D34-I34-N34-S34</f>
        <v>0</v>
      </c>
      <c r="X34" s="104">
        <f t="shared" ref="X34" si="40">E34-J34-O34-T34</f>
        <v>11</v>
      </c>
      <c r="Y34" s="104">
        <f t="shared" ref="Y34" si="41">F34-K34-P34-U34</f>
        <v>0</v>
      </c>
      <c r="Z34" s="105">
        <f t="shared" ref="Z34" si="42">G34-L34-Q34-V34</f>
        <v>11</v>
      </c>
      <c r="AA34" s="83">
        <v>12</v>
      </c>
      <c r="AB34" s="94"/>
    </row>
    <row r="35" spans="1:28" ht="47.25" x14ac:dyDescent="0.25">
      <c r="A35" s="169"/>
      <c r="B35" s="170"/>
      <c r="C35" s="73" t="s">
        <v>120</v>
      </c>
      <c r="D35" s="32">
        <v>0</v>
      </c>
      <c r="E35" s="32">
        <v>20</v>
      </c>
      <c r="F35" s="32">
        <v>0</v>
      </c>
      <c r="G35" s="29">
        <f t="shared" si="31"/>
        <v>20</v>
      </c>
      <c r="H35" s="172"/>
      <c r="I35" s="98">
        <v>0</v>
      </c>
      <c r="J35" s="98">
        <v>6</v>
      </c>
      <c r="K35" s="98">
        <v>0</v>
      </c>
      <c r="L35" s="24">
        <f t="shared" si="32"/>
        <v>6</v>
      </c>
      <c r="M35" s="174"/>
      <c r="N35" s="30">
        <v>0</v>
      </c>
      <c r="O35" s="30">
        <v>2</v>
      </c>
      <c r="P35" s="30">
        <v>0</v>
      </c>
      <c r="Q35" s="21">
        <f t="shared" si="33"/>
        <v>2</v>
      </c>
      <c r="R35" s="174"/>
      <c r="S35" s="30">
        <v>0</v>
      </c>
      <c r="T35" s="30">
        <v>2</v>
      </c>
      <c r="U35" s="30">
        <v>0</v>
      </c>
      <c r="V35" s="34">
        <f t="shared" si="34"/>
        <v>2</v>
      </c>
      <c r="W35" s="104">
        <f t="shared" si="8"/>
        <v>0</v>
      </c>
      <c r="X35" s="104">
        <f t="shared" si="8"/>
        <v>10</v>
      </c>
      <c r="Y35" s="104">
        <f t="shared" si="8"/>
        <v>0</v>
      </c>
      <c r="Z35" s="105">
        <f t="shared" si="8"/>
        <v>10</v>
      </c>
      <c r="AA35" s="83">
        <v>11</v>
      </c>
      <c r="AB35" s="94"/>
    </row>
    <row r="36" spans="1:28" ht="15.75" x14ac:dyDescent="0.25">
      <c r="A36" s="169"/>
      <c r="B36" s="170"/>
      <c r="C36" s="73" t="s">
        <v>135</v>
      </c>
      <c r="D36" s="32">
        <v>20</v>
      </c>
      <c r="E36" s="32">
        <v>0</v>
      </c>
      <c r="F36" s="32">
        <v>0</v>
      </c>
      <c r="G36" s="4">
        <f t="shared" si="31"/>
        <v>20</v>
      </c>
      <c r="H36" s="172"/>
      <c r="I36" s="98">
        <v>2</v>
      </c>
      <c r="J36" s="98">
        <v>0</v>
      </c>
      <c r="K36" s="98">
        <v>0</v>
      </c>
      <c r="L36" s="24">
        <f t="shared" si="32"/>
        <v>2</v>
      </c>
      <c r="M36" s="174"/>
      <c r="N36" s="30">
        <v>2</v>
      </c>
      <c r="O36" s="30">
        <v>0</v>
      </c>
      <c r="P36" s="30">
        <v>0</v>
      </c>
      <c r="Q36" s="21">
        <f t="shared" si="33"/>
        <v>2</v>
      </c>
      <c r="R36" s="174"/>
      <c r="S36" s="30">
        <v>2</v>
      </c>
      <c r="T36" s="30">
        <v>0</v>
      </c>
      <c r="U36" s="30">
        <v>0</v>
      </c>
      <c r="V36" s="34">
        <f t="shared" si="34"/>
        <v>2</v>
      </c>
      <c r="W36" s="104">
        <f t="shared" si="8"/>
        <v>14</v>
      </c>
      <c r="X36" s="104">
        <f t="shared" si="8"/>
        <v>0</v>
      </c>
      <c r="Y36" s="104">
        <f t="shared" si="8"/>
        <v>0</v>
      </c>
      <c r="Z36" s="105">
        <f t="shared" si="8"/>
        <v>14</v>
      </c>
      <c r="AA36" s="94">
        <v>3</v>
      </c>
      <c r="AB36" s="94">
        <v>1</v>
      </c>
    </row>
    <row r="37" spans="1:28" ht="15.75" x14ac:dyDescent="0.25">
      <c r="A37" s="169"/>
      <c r="B37" s="170"/>
      <c r="C37" s="73" t="s">
        <v>21</v>
      </c>
      <c r="D37" s="32">
        <v>15</v>
      </c>
      <c r="E37" s="32">
        <v>0</v>
      </c>
      <c r="F37" s="32">
        <v>0</v>
      </c>
      <c r="G37" s="4">
        <f t="shared" si="31"/>
        <v>15</v>
      </c>
      <c r="H37" s="172"/>
      <c r="I37" s="98">
        <v>2</v>
      </c>
      <c r="J37" s="98">
        <v>0</v>
      </c>
      <c r="K37" s="98">
        <v>0</v>
      </c>
      <c r="L37" s="24">
        <f t="shared" si="32"/>
        <v>2</v>
      </c>
      <c r="M37" s="174"/>
      <c r="N37" s="30">
        <v>2</v>
      </c>
      <c r="O37" s="30">
        <v>0</v>
      </c>
      <c r="P37" s="30">
        <v>0</v>
      </c>
      <c r="Q37" s="21">
        <f t="shared" si="33"/>
        <v>2</v>
      </c>
      <c r="R37" s="174"/>
      <c r="S37" s="30">
        <v>2</v>
      </c>
      <c r="T37" s="30">
        <v>0</v>
      </c>
      <c r="U37" s="30">
        <v>0</v>
      </c>
      <c r="V37" s="34">
        <f t="shared" si="34"/>
        <v>2</v>
      </c>
      <c r="W37" s="104">
        <f t="shared" si="8"/>
        <v>9</v>
      </c>
      <c r="X37" s="104">
        <f t="shared" si="8"/>
        <v>0</v>
      </c>
      <c r="Y37" s="104">
        <f t="shared" si="8"/>
        <v>0</v>
      </c>
      <c r="Z37" s="105">
        <f t="shared" si="8"/>
        <v>9</v>
      </c>
      <c r="AA37" s="94">
        <v>3</v>
      </c>
      <c r="AB37" s="94">
        <v>1</v>
      </c>
    </row>
    <row r="38" spans="1:28" ht="15.75" x14ac:dyDescent="0.25">
      <c r="A38" s="169"/>
      <c r="B38" s="170"/>
      <c r="C38" s="73" t="s">
        <v>42</v>
      </c>
      <c r="D38" s="32">
        <v>0</v>
      </c>
      <c r="E38" s="32">
        <v>17</v>
      </c>
      <c r="F38" s="32">
        <v>0</v>
      </c>
      <c r="G38" s="4">
        <f t="shared" si="31"/>
        <v>17</v>
      </c>
      <c r="H38" s="172"/>
      <c r="I38" s="98">
        <v>0</v>
      </c>
      <c r="J38" s="98">
        <v>7</v>
      </c>
      <c r="K38" s="98">
        <v>0</v>
      </c>
      <c r="L38" s="24">
        <f t="shared" si="32"/>
        <v>7</v>
      </c>
      <c r="M38" s="174"/>
      <c r="N38" s="30">
        <v>0</v>
      </c>
      <c r="O38" s="30">
        <v>2</v>
      </c>
      <c r="P38" s="30">
        <v>0</v>
      </c>
      <c r="Q38" s="21">
        <f t="shared" si="33"/>
        <v>2</v>
      </c>
      <c r="R38" s="174"/>
      <c r="S38" s="30">
        <v>0</v>
      </c>
      <c r="T38" s="30">
        <v>2</v>
      </c>
      <c r="U38" s="30">
        <v>0</v>
      </c>
      <c r="V38" s="34">
        <f t="shared" si="34"/>
        <v>2</v>
      </c>
      <c r="W38" s="104">
        <f t="shared" si="8"/>
        <v>0</v>
      </c>
      <c r="X38" s="104">
        <f t="shared" si="8"/>
        <v>6</v>
      </c>
      <c r="Y38" s="104">
        <f t="shared" si="8"/>
        <v>0</v>
      </c>
      <c r="Z38" s="105">
        <f t="shared" si="8"/>
        <v>6</v>
      </c>
      <c r="AA38" s="94">
        <v>8</v>
      </c>
      <c r="AB38" s="94"/>
    </row>
    <row r="39" spans="1:28" ht="15.75" x14ac:dyDescent="0.25">
      <c r="A39" s="169"/>
      <c r="B39" s="170"/>
      <c r="C39" s="73" t="s">
        <v>43</v>
      </c>
      <c r="D39" s="32">
        <v>0</v>
      </c>
      <c r="E39" s="32">
        <v>20</v>
      </c>
      <c r="F39" s="32">
        <v>0</v>
      </c>
      <c r="G39" s="4">
        <f t="shared" si="31"/>
        <v>20</v>
      </c>
      <c r="H39" s="172"/>
      <c r="I39" s="98">
        <v>0</v>
      </c>
      <c r="J39" s="98">
        <v>6</v>
      </c>
      <c r="K39" s="98">
        <v>0</v>
      </c>
      <c r="L39" s="24">
        <f t="shared" si="32"/>
        <v>6</v>
      </c>
      <c r="M39" s="174"/>
      <c r="N39" s="30">
        <v>0</v>
      </c>
      <c r="O39" s="30">
        <v>2</v>
      </c>
      <c r="P39" s="30">
        <v>0</v>
      </c>
      <c r="Q39" s="21">
        <f t="shared" si="33"/>
        <v>2</v>
      </c>
      <c r="R39" s="174"/>
      <c r="S39" s="30">
        <v>0</v>
      </c>
      <c r="T39" s="30">
        <v>2</v>
      </c>
      <c r="U39" s="30">
        <v>0</v>
      </c>
      <c r="V39" s="34">
        <f t="shared" si="34"/>
        <v>2</v>
      </c>
      <c r="W39" s="104">
        <f t="shared" si="8"/>
        <v>0</v>
      </c>
      <c r="X39" s="104">
        <f t="shared" si="8"/>
        <v>10</v>
      </c>
      <c r="Y39" s="104">
        <f t="shared" si="8"/>
        <v>0</v>
      </c>
      <c r="Z39" s="105">
        <f t="shared" si="8"/>
        <v>10</v>
      </c>
      <c r="AA39" s="94">
        <v>10</v>
      </c>
      <c r="AB39" s="94"/>
    </row>
    <row r="40" spans="1:28" ht="15.75" x14ac:dyDescent="0.25">
      <c r="A40" s="169"/>
      <c r="B40" s="170"/>
      <c r="C40" s="73" t="s">
        <v>87</v>
      </c>
      <c r="D40" s="32">
        <v>0</v>
      </c>
      <c r="E40" s="32">
        <v>10</v>
      </c>
      <c r="F40" s="32">
        <v>0</v>
      </c>
      <c r="G40" s="4">
        <f t="shared" si="31"/>
        <v>10</v>
      </c>
      <c r="H40" s="172"/>
      <c r="I40" s="98">
        <v>0</v>
      </c>
      <c r="J40" s="98">
        <v>1</v>
      </c>
      <c r="K40" s="98">
        <v>0</v>
      </c>
      <c r="L40" s="24">
        <f t="shared" si="32"/>
        <v>1</v>
      </c>
      <c r="M40" s="174"/>
      <c r="N40" s="30">
        <v>0</v>
      </c>
      <c r="O40" s="30">
        <v>1</v>
      </c>
      <c r="P40" s="30">
        <v>0</v>
      </c>
      <c r="Q40" s="21">
        <f t="shared" si="33"/>
        <v>1</v>
      </c>
      <c r="R40" s="174"/>
      <c r="S40" s="30">
        <v>0</v>
      </c>
      <c r="T40" s="30">
        <v>1</v>
      </c>
      <c r="U40" s="30">
        <v>0</v>
      </c>
      <c r="V40" s="34">
        <f t="shared" si="34"/>
        <v>1</v>
      </c>
      <c r="W40" s="104">
        <f t="shared" si="8"/>
        <v>0</v>
      </c>
      <c r="X40" s="104">
        <f t="shared" si="8"/>
        <v>7</v>
      </c>
      <c r="Y40" s="104">
        <f t="shared" si="8"/>
        <v>0</v>
      </c>
      <c r="Z40" s="105">
        <f t="shared" si="8"/>
        <v>7</v>
      </c>
      <c r="AA40" s="94">
        <v>4</v>
      </c>
      <c r="AB40" s="94"/>
    </row>
    <row r="41" spans="1:28" ht="31.5" x14ac:dyDescent="0.25">
      <c r="A41" s="169"/>
      <c r="B41" s="170"/>
      <c r="C41" s="73" t="s">
        <v>49</v>
      </c>
      <c r="D41" s="32">
        <v>0</v>
      </c>
      <c r="E41" s="32">
        <v>14</v>
      </c>
      <c r="F41" s="32">
        <v>0</v>
      </c>
      <c r="G41" s="4">
        <f t="shared" si="31"/>
        <v>14</v>
      </c>
      <c r="H41" s="172"/>
      <c r="I41" s="98">
        <v>0</v>
      </c>
      <c r="J41" s="98">
        <v>1</v>
      </c>
      <c r="K41" s="98">
        <v>0</v>
      </c>
      <c r="L41" s="24">
        <f t="shared" si="32"/>
        <v>1</v>
      </c>
      <c r="M41" s="174"/>
      <c r="N41" s="30">
        <v>0</v>
      </c>
      <c r="O41" s="30">
        <v>2</v>
      </c>
      <c r="P41" s="30">
        <v>0</v>
      </c>
      <c r="Q41" s="21">
        <f t="shared" si="33"/>
        <v>2</v>
      </c>
      <c r="R41" s="174"/>
      <c r="S41" s="30">
        <v>0</v>
      </c>
      <c r="T41" s="30">
        <v>2</v>
      </c>
      <c r="U41" s="30">
        <v>0</v>
      </c>
      <c r="V41" s="34">
        <f t="shared" si="34"/>
        <v>2</v>
      </c>
      <c r="W41" s="104">
        <f t="shared" si="8"/>
        <v>0</v>
      </c>
      <c r="X41" s="104">
        <f t="shared" si="8"/>
        <v>9</v>
      </c>
      <c r="Y41" s="104">
        <f t="shared" si="8"/>
        <v>0</v>
      </c>
      <c r="Z41" s="105">
        <f t="shared" si="8"/>
        <v>9</v>
      </c>
      <c r="AA41" s="94">
        <v>8</v>
      </c>
      <c r="AB41" s="94"/>
    </row>
    <row r="42" spans="1:28" ht="15.75" x14ac:dyDescent="0.25">
      <c r="A42" s="169"/>
      <c r="B42" s="170"/>
      <c r="C42" s="73" t="s">
        <v>51</v>
      </c>
      <c r="D42" s="32">
        <v>0</v>
      </c>
      <c r="E42" s="32">
        <v>20</v>
      </c>
      <c r="F42" s="32">
        <v>0</v>
      </c>
      <c r="G42" s="4">
        <f t="shared" si="31"/>
        <v>20</v>
      </c>
      <c r="H42" s="172"/>
      <c r="I42" s="98">
        <v>0</v>
      </c>
      <c r="J42" s="98">
        <v>4</v>
      </c>
      <c r="K42" s="98">
        <v>0</v>
      </c>
      <c r="L42" s="24">
        <f t="shared" si="32"/>
        <v>4</v>
      </c>
      <c r="M42" s="174"/>
      <c r="N42" s="30">
        <v>0</v>
      </c>
      <c r="O42" s="30">
        <v>2</v>
      </c>
      <c r="P42" s="30">
        <v>0</v>
      </c>
      <c r="Q42" s="21">
        <f t="shared" si="33"/>
        <v>2</v>
      </c>
      <c r="R42" s="174"/>
      <c r="S42" s="30">
        <v>0</v>
      </c>
      <c r="T42" s="30">
        <v>2</v>
      </c>
      <c r="U42" s="30">
        <v>0</v>
      </c>
      <c r="V42" s="34">
        <f t="shared" si="34"/>
        <v>2</v>
      </c>
      <c r="W42" s="104">
        <f t="shared" si="8"/>
        <v>0</v>
      </c>
      <c r="X42" s="104">
        <f t="shared" si="8"/>
        <v>12</v>
      </c>
      <c r="Y42" s="104">
        <f t="shared" si="8"/>
        <v>0</v>
      </c>
      <c r="Z42" s="105">
        <f t="shared" si="8"/>
        <v>12</v>
      </c>
      <c r="AA42" s="94">
        <v>14</v>
      </c>
      <c r="AB42" s="94"/>
    </row>
    <row r="43" spans="1:28" ht="31.5" x14ac:dyDescent="0.25">
      <c r="A43" s="169"/>
      <c r="B43" s="170"/>
      <c r="C43" s="73" t="s">
        <v>136</v>
      </c>
      <c r="D43" s="32">
        <v>0</v>
      </c>
      <c r="E43" s="32">
        <v>20</v>
      </c>
      <c r="F43" s="32">
        <v>0</v>
      </c>
      <c r="G43" s="29">
        <f>SUM(D43:F43)</f>
        <v>20</v>
      </c>
      <c r="H43" s="172"/>
      <c r="I43" s="98">
        <v>0</v>
      </c>
      <c r="J43" s="98">
        <v>6</v>
      </c>
      <c r="K43" s="98">
        <v>0</v>
      </c>
      <c r="L43" s="24">
        <f t="shared" si="32"/>
        <v>6</v>
      </c>
      <c r="M43" s="174"/>
      <c r="N43" s="30">
        <v>0</v>
      </c>
      <c r="O43" s="30">
        <v>2</v>
      </c>
      <c r="P43" s="30">
        <v>0</v>
      </c>
      <c r="Q43" s="21">
        <f>SUM(N43:P43)</f>
        <v>2</v>
      </c>
      <c r="R43" s="174"/>
      <c r="S43" s="30">
        <v>0</v>
      </c>
      <c r="T43" s="30">
        <v>2</v>
      </c>
      <c r="U43" s="30">
        <v>0</v>
      </c>
      <c r="V43" s="34">
        <f>SUM(S43:U43)</f>
        <v>2</v>
      </c>
      <c r="W43" s="104">
        <f t="shared" si="8"/>
        <v>0</v>
      </c>
      <c r="X43" s="104">
        <f t="shared" si="8"/>
        <v>10</v>
      </c>
      <c r="Y43" s="104">
        <f t="shared" si="8"/>
        <v>0</v>
      </c>
      <c r="Z43" s="105">
        <f t="shared" si="8"/>
        <v>10</v>
      </c>
      <c r="AA43" s="94">
        <v>8</v>
      </c>
      <c r="AB43" s="94"/>
    </row>
    <row r="44" spans="1:28" ht="15.75" x14ac:dyDescent="0.25">
      <c r="A44" s="169"/>
      <c r="B44" s="170"/>
      <c r="C44" s="73" t="s">
        <v>22</v>
      </c>
      <c r="D44" s="32">
        <v>30</v>
      </c>
      <c r="E44" s="32">
        <v>20</v>
      </c>
      <c r="F44" s="32">
        <v>0</v>
      </c>
      <c r="G44" s="4">
        <f t="shared" si="31"/>
        <v>50</v>
      </c>
      <c r="H44" s="172"/>
      <c r="I44" s="98">
        <v>9</v>
      </c>
      <c r="J44" s="98">
        <v>6</v>
      </c>
      <c r="K44" s="98">
        <v>0</v>
      </c>
      <c r="L44" s="24">
        <f t="shared" si="32"/>
        <v>15</v>
      </c>
      <c r="M44" s="174"/>
      <c r="N44" s="30">
        <v>3</v>
      </c>
      <c r="O44" s="30">
        <v>2</v>
      </c>
      <c r="P44" s="30">
        <v>0</v>
      </c>
      <c r="Q44" s="21">
        <f t="shared" si="33"/>
        <v>5</v>
      </c>
      <c r="R44" s="174"/>
      <c r="S44" s="30">
        <v>3</v>
      </c>
      <c r="T44" s="30">
        <v>2</v>
      </c>
      <c r="U44" s="30">
        <v>0</v>
      </c>
      <c r="V44" s="34">
        <f t="shared" si="34"/>
        <v>5</v>
      </c>
      <c r="W44" s="104">
        <f t="shared" si="8"/>
        <v>15</v>
      </c>
      <c r="X44" s="104">
        <f t="shared" si="8"/>
        <v>10</v>
      </c>
      <c r="Y44" s="104">
        <f t="shared" si="8"/>
        <v>0</v>
      </c>
      <c r="Z44" s="105">
        <f t="shared" si="8"/>
        <v>25</v>
      </c>
      <c r="AA44" s="94">
        <v>19</v>
      </c>
      <c r="AB44" s="94"/>
    </row>
    <row r="45" spans="1:28" s="12" customFormat="1" ht="15.75" x14ac:dyDescent="0.25">
      <c r="A45" s="181" t="s">
        <v>3</v>
      </c>
      <c r="B45" s="184" t="s">
        <v>2</v>
      </c>
      <c r="C45" s="9" t="s">
        <v>81</v>
      </c>
      <c r="D45" s="19">
        <f>SUM(D46:D48)</f>
        <v>62</v>
      </c>
      <c r="E45" s="19">
        <f>SUM(E46:E48)</f>
        <v>70</v>
      </c>
      <c r="F45" s="19">
        <f>SUM(F46:F48)</f>
        <v>0</v>
      </c>
      <c r="G45" s="5">
        <f>SUM(D45:F45)</f>
        <v>132</v>
      </c>
      <c r="H45" s="171">
        <v>0.2</v>
      </c>
      <c r="I45" s="26">
        <f>SUM(I46:I48)</f>
        <v>12</v>
      </c>
      <c r="J45" s="26">
        <f t="shared" ref="J45:K45" si="43">SUM(J46:J48)</f>
        <v>14</v>
      </c>
      <c r="K45" s="26">
        <f t="shared" si="43"/>
        <v>0</v>
      </c>
      <c r="L45" s="26">
        <f>SUM(L46:L48)</f>
        <v>26</v>
      </c>
      <c r="M45" s="173">
        <v>0.1</v>
      </c>
      <c r="N45" s="26">
        <f>SUM(N46:N48)</f>
        <v>8</v>
      </c>
      <c r="O45" s="26">
        <f t="shared" ref="O45:Q45" si="44">SUM(O46:O48)</f>
        <v>7</v>
      </c>
      <c r="P45" s="26">
        <f t="shared" si="44"/>
        <v>0</v>
      </c>
      <c r="Q45" s="26">
        <f t="shared" si="44"/>
        <v>15</v>
      </c>
      <c r="R45" s="173">
        <v>0.1</v>
      </c>
      <c r="S45" s="26">
        <f>SUM(S46:S48)</f>
        <v>8</v>
      </c>
      <c r="T45" s="26">
        <f t="shared" ref="T45:V45" si="45">SUM(T46:T48)</f>
        <v>7</v>
      </c>
      <c r="U45" s="26">
        <f t="shared" si="45"/>
        <v>0</v>
      </c>
      <c r="V45" s="40">
        <f t="shared" si="45"/>
        <v>15</v>
      </c>
      <c r="W45" s="104">
        <f t="shared" si="8"/>
        <v>34</v>
      </c>
      <c r="X45" s="104">
        <f t="shared" si="8"/>
        <v>42</v>
      </c>
      <c r="Y45" s="104">
        <f t="shared" si="8"/>
        <v>0</v>
      </c>
      <c r="Z45" s="105">
        <f t="shared" si="8"/>
        <v>76</v>
      </c>
      <c r="AA45" s="95"/>
      <c r="AB45" s="95"/>
    </row>
    <row r="46" spans="1:28" ht="51.75" customHeight="1" x14ac:dyDescent="0.25">
      <c r="A46" s="182"/>
      <c r="B46" s="185"/>
      <c r="C46" s="73" t="s">
        <v>24</v>
      </c>
      <c r="D46" s="32">
        <v>25</v>
      </c>
      <c r="E46" s="32">
        <v>20</v>
      </c>
      <c r="F46" s="32">
        <v>0</v>
      </c>
      <c r="G46" s="4">
        <f t="shared" ref="G46:G57" si="46">SUM(D46:F46)</f>
        <v>45</v>
      </c>
      <c r="H46" s="172"/>
      <c r="I46" s="21">
        <v>5</v>
      </c>
      <c r="J46" s="21">
        <v>4</v>
      </c>
      <c r="K46" s="21">
        <v>0</v>
      </c>
      <c r="L46" s="21">
        <f t="shared" ref="L46:L82" si="47">SUM(I46:K46)</f>
        <v>9</v>
      </c>
      <c r="M46" s="174"/>
      <c r="N46" s="30">
        <v>3</v>
      </c>
      <c r="O46" s="30">
        <v>2</v>
      </c>
      <c r="P46" s="21">
        <v>0</v>
      </c>
      <c r="Q46" s="21">
        <f t="shared" ref="Q46:Q52" si="48">SUM(N46:P46)</f>
        <v>5</v>
      </c>
      <c r="R46" s="174"/>
      <c r="S46" s="30">
        <v>3</v>
      </c>
      <c r="T46" s="30">
        <v>2</v>
      </c>
      <c r="U46" s="21">
        <v>0</v>
      </c>
      <c r="V46" s="34">
        <f t="shared" ref="V46:V52" si="49">SUM(S46:U46)</f>
        <v>5</v>
      </c>
      <c r="W46" s="104">
        <f t="shared" si="8"/>
        <v>14</v>
      </c>
      <c r="X46" s="104">
        <f t="shared" si="8"/>
        <v>12</v>
      </c>
      <c r="Y46" s="104">
        <f t="shared" si="8"/>
        <v>0</v>
      </c>
      <c r="Z46" s="105">
        <f t="shared" si="8"/>
        <v>26</v>
      </c>
      <c r="AA46" s="94">
        <v>7</v>
      </c>
      <c r="AB46" s="94">
        <v>1</v>
      </c>
    </row>
    <row r="47" spans="1:28" ht="31.5" x14ac:dyDescent="0.25">
      <c r="A47" s="182"/>
      <c r="B47" s="185"/>
      <c r="C47" s="73" t="s">
        <v>94</v>
      </c>
      <c r="D47" s="32">
        <v>22</v>
      </c>
      <c r="E47" s="32">
        <v>20</v>
      </c>
      <c r="F47" s="32">
        <v>0</v>
      </c>
      <c r="G47" s="4">
        <f t="shared" si="46"/>
        <v>42</v>
      </c>
      <c r="H47" s="172"/>
      <c r="I47" s="21">
        <v>4</v>
      </c>
      <c r="J47" s="21">
        <v>4</v>
      </c>
      <c r="K47" s="21">
        <v>0</v>
      </c>
      <c r="L47" s="21">
        <f t="shared" si="47"/>
        <v>8</v>
      </c>
      <c r="M47" s="174"/>
      <c r="N47" s="86">
        <v>3</v>
      </c>
      <c r="O47" s="30">
        <v>2</v>
      </c>
      <c r="P47" s="21">
        <v>0</v>
      </c>
      <c r="Q47" s="21">
        <f t="shared" si="48"/>
        <v>5</v>
      </c>
      <c r="R47" s="174"/>
      <c r="S47" s="86">
        <v>3</v>
      </c>
      <c r="T47" s="30">
        <v>2</v>
      </c>
      <c r="U47" s="21">
        <v>0</v>
      </c>
      <c r="V47" s="34">
        <f t="shared" si="49"/>
        <v>5</v>
      </c>
      <c r="W47" s="104">
        <f t="shared" si="8"/>
        <v>12</v>
      </c>
      <c r="X47" s="104">
        <f t="shared" si="8"/>
        <v>12</v>
      </c>
      <c r="Y47" s="104">
        <f t="shared" si="8"/>
        <v>0</v>
      </c>
      <c r="Z47" s="105">
        <f t="shared" si="8"/>
        <v>24</v>
      </c>
      <c r="AA47" s="94">
        <v>6</v>
      </c>
      <c r="AB47" s="94">
        <v>1</v>
      </c>
    </row>
    <row r="48" spans="1:28" ht="33.75" customHeight="1" x14ac:dyDescent="0.25">
      <c r="A48" s="183"/>
      <c r="B48" s="186"/>
      <c r="C48" s="73" t="s">
        <v>23</v>
      </c>
      <c r="D48" s="32">
        <v>15</v>
      </c>
      <c r="E48" s="32">
        <v>30</v>
      </c>
      <c r="F48" s="32">
        <v>0</v>
      </c>
      <c r="G48" s="4">
        <f t="shared" si="46"/>
        <v>45</v>
      </c>
      <c r="H48" s="187"/>
      <c r="I48" s="21">
        <v>3</v>
      </c>
      <c r="J48" s="21">
        <v>6</v>
      </c>
      <c r="K48" s="21">
        <v>0</v>
      </c>
      <c r="L48" s="21">
        <f t="shared" si="47"/>
        <v>9</v>
      </c>
      <c r="M48" s="188"/>
      <c r="N48" s="30">
        <v>2</v>
      </c>
      <c r="O48" s="30">
        <v>3</v>
      </c>
      <c r="P48" s="21">
        <v>0</v>
      </c>
      <c r="Q48" s="21">
        <f t="shared" si="48"/>
        <v>5</v>
      </c>
      <c r="R48" s="188"/>
      <c r="S48" s="30">
        <v>2</v>
      </c>
      <c r="T48" s="30">
        <v>3</v>
      </c>
      <c r="U48" s="21">
        <v>0</v>
      </c>
      <c r="V48" s="34">
        <f t="shared" si="49"/>
        <v>5</v>
      </c>
      <c r="W48" s="104">
        <f t="shared" si="8"/>
        <v>8</v>
      </c>
      <c r="X48" s="104">
        <f t="shared" si="8"/>
        <v>18</v>
      </c>
      <c r="Y48" s="104">
        <f t="shared" si="8"/>
        <v>0</v>
      </c>
      <c r="Z48" s="105">
        <f t="shared" si="8"/>
        <v>26</v>
      </c>
      <c r="AA48" s="94">
        <v>20</v>
      </c>
      <c r="AB48" s="94">
        <v>1</v>
      </c>
    </row>
    <row r="49" spans="1:28" s="12" customFormat="1" ht="15.75" x14ac:dyDescent="0.25">
      <c r="A49" s="181" t="s">
        <v>5</v>
      </c>
      <c r="B49" s="184" t="s">
        <v>4</v>
      </c>
      <c r="C49" s="9" t="s">
        <v>81</v>
      </c>
      <c r="D49" s="19">
        <f>SUM(D50:D52)</f>
        <v>25</v>
      </c>
      <c r="E49" s="19">
        <f t="shared" ref="E49:G49" si="50">SUM(E50:E52)</f>
        <v>45</v>
      </c>
      <c r="F49" s="19">
        <f t="shared" si="50"/>
        <v>0</v>
      </c>
      <c r="G49" s="19">
        <f t="shared" si="50"/>
        <v>70</v>
      </c>
      <c r="H49" s="171">
        <v>0.3</v>
      </c>
      <c r="I49" s="26">
        <f>SUM(I50:I52)</f>
        <v>8</v>
      </c>
      <c r="J49" s="26">
        <f t="shared" ref="J49:K49" si="51">SUM(J50:J52)</f>
        <v>14</v>
      </c>
      <c r="K49" s="26">
        <f t="shared" si="51"/>
        <v>0</v>
      </c>
      <c r="L49" s="26">
        <f>SUM(I49:K49)</f>
        <v>22</v>
      </c>
      <c r="M49" s="173">
        <v>0.1</v>
      </c>
      <c r="N49" s="26">
        <f>SUM(N50:N52)</f>
        <v>4</v>
      </c>
      <c r="O49" s="26">
        <f>SUM(O50:O52)</f>
        <v>5</v>
      </c>
      <c r="P49" s="26">
        <v>0</v>
      </c>
      <c r="Q49" s="26">
        <f t="shared" si="48"/>
        <v>9</v>
      </c>
      <c r="R49" s="173">
        <v>0.1</v>
      </c>
      <c r="S49" s="26">
        <f>SUM(S50:S52)</f>
        <v>4</v>
      </c>
      <c r="T49" s="26">
        <f>SUM(T50:T52)</f>
        <v>5</v>
      </c>
      <c r="U49" s="26">
        <v>0</v>
      </c>
      <c r="V49" s="40">
        <f t="shared" si="49"/>
        <v>9</v>
      </c>
      <c r="W49" s="104">
        <f t="shared" si="8"/>
        <v>9</v>
      </c>
      <c r="X49" s="104">
        <f t="shared" si="8"/>
        <v>21</v>
      </c>
      <c r="Y49" s="104">
        <f t="shared" si="8"/>
        <v>0</v>
      </c>
      <c r="Z49" s="105">
        <f t="shared" si="8"/>
        <v>30</v>
      </c>
      <c r="AA49" s="95"/>
      <c r="AB49" s="95"/>
    </row>
    <row r="50" spans="1:28" ht="15.75" x14ac:dyDescent="0.25">
      <c r="A50" s="182"/>
      <c r="B50" s="185"/>
      <c r="C50" s="73" t="s">
        <v>138</v>
      </c>
      <c r="D50" s="32">
        <v>13</v>
      </c>
      <c r="E50" s="32">
        <v>20</v>
      </c>
      <c r="F50" s="32">
        <v>0</v>
      </c>
      <c r="G50" s="4">
        <f t="shared" si="46"/>
        <v>33</v>
      </c>
      <c r="H50" s="172"/>
      <c r="I50" s="21">
        <v>6</v>
      </c>
      <c r="J50" s="21">
        <v>8</v>
      </c>
      <c r="K50" s="21">
        <v>0</v>
      </c>
      <c r="L50" s="21">
        <f t="shared" si="47"/>
        <v>14</v>
      </c>
      <c r="M50" s="174"/>
      <c r="N50" s="30">
        <v>2</v>
      </c>
      <c r="O50" s="30">
        <v>2</v>
      </c>
      <c r="P50" s="21">
        <v>0</v>
      </c>
      <c r="Q50" s="21">
        <f t="shared" si="48"/>
        <v>4</v>
      </c>
      <c r="R50" s="174"/>
      <c r="S50" s="30">
        <v>2</v>
      </c>
      <c r="T50" s="30">
        <v>2</v>
      </c>
      <c r="U50" s="21">
        <v>0</v>
      </c>
      <c r="V50" s="34">
        <f t="shared" si="49"/>
        <v>4</v>
      </c>
      <c r="W50" s="104">
        <f t="shared" si="8"/>
        <v>3</v>
      </c>
      <c r="X50" s="104">
        <f t="shared" si="8"/>
        <v>8</v>
      </c>
      <c r="Y50" s="104">
        <f t="shared" si="8"/>
        <v>0</v>
      </c>
      <c r="Z50" s="105">
        <f t="shared" si="8"/>
        <v>11</v>
      </c>
      <c r="AA50" s="94">
        <v>3</v>
      </c>
      <c r="AB50" s="94">
        <v>1</v>
      </c>
    </row>
    <row r="51" spans="1:28" ht="33.75" customHeight="1" x14ac:dyDescent="0.25">
      <c r="A51" s="182"/>
      <c r="B51" s="185"/>
      <c r="C51" s="73" t="s">
        <v>137</v>
      </c>
      <c r="D51" s="74">
        <v>12</v>
      </c>
      <c r="E51" s="74">
        <v>15</v>
      </c>
      <c r="F51" s="74">
        <v>0</v>
      </c>
      <c r="G51" s="4">
        <f t="shared" si="46"/>
        <v>27</v>
      </c>
      <c r="H51" s="172"/>
      <c r="I51" s="21">
        <v>2</v>
      </c>
      <c r="J51" s="21">
        <v>4</v>
      </c>
      <c r="K51" s="21">
        <v>0</v>
      </c>
      <c r="L51" s="21">
        <f t="shared" si="47"/>
        <v>6</v>
      </c>
      <c r="M51" s="174"/>
      <c r="N51" s="30">
        <v>2</v>
      </c>
      <c r="O51" s="30">
        <v>2</v>
      </c>
      <c r="P51" s="21">
        <v>0</v>
      </c>
      <c r="Q51" s="21">
        <f t="shared" si="48"/>
        <v>4</v>
      </c>
      <c r="R51" s="174"/>
      <c r="S51" s="30">
        <v>2</v>
      </c>
      <c r="T51" s="30">
        <v>2</v>
      </c>
      <c r="U51" s="21">
        <v>0</v>
      </c>
      <c r="V51" s="76">
        <f t="shared" si="49"/>
        <v>4</v>
      </c>
      <c r="W51" s="104">
        <f t="shared" si="8"/>
        <v>6</v>
      </c>
      <c r="X51" s="104">
        <f t="shared" si="8"/>
        <v>7</v>
      </c>
      <c r="Y51" s="104">
        <f t="shared" si="8"/>
        <v>0</v>
      </c>
      <c r="Z51" s="105">
        <f t="shared" si="8"/>
        <v>13</v>
      </c>
      <c r="AA51" s="94">
        <v>6</v>
      </c>
      <c r="AB51" s="94">
        <v>1</v>
      </c>
    </row>
    <row r="52" spans="1:28" ht="62.25" customHeight="1" x14ac:dyDescent="0.25">
      <c r="A52" s="165"/>
      <c r="B52" s="189"/>
      <c r="C52" s="73" t="s">
        <v>147</v>
      </c>
      <c r="D52" s="32">
        <v>0</v>
      </c>
      <c r="E52" s="32">
        <v>10</v>
      </c>
      <c r="F52" s="32">
        <v>0</v>
      </c>
      <c r="G52" s="29">
        <f t="shared" si="46"/>
        <v>10</v>
      </c>
      <c r="H52" s="187"/>
      <c r="I52" s="21">
        <v>0</v>
      </c>
      <c r="J52" s="21">
        <v>2</v>
      </c>
      <c r="K52" s="21">
        <v>0</v>
      </c>
      <c r="L52" s="21">
        <f t="shared" si="47"/>
        <v>2</v>
      </c>
      <c r="M52" s="188"/>
      <c r="N52" s="30">
        <v>0</v>
      </c>
      <c r="O52" s="30">
        <v>1</v>
      </c>
      <c r="P52" s="21">
        <v>0</v>
      </c>
      <c r="Q52" s="21">
        <f t="shared" si="48"/>
        <v>1</v>
      </c>
      <c r="R52" s="188"/>
      <c r="S52" s="30">
        <v>0</v>
      </c>
      <c r="T52" s="30">
        <v>1</v>
      </c>
      <c r="U52" s="21">
        <v>0</v>
      </c>
      <c r="V52" s="34">
        <f t="shared" si="49"/>
        <v>1</v>
      </c>
      <c r="W52" s="104">
        <f t="shared" si="8"/>
        <v>0</v>
      </c>
      <c r="X52" s="104">
        <f t="shared" si="8"/>
        <v>6</v>
      </c>
      <c r="Y52" s="104">
        <f t="shared" si="8"/>
        <v>0</v>
      </c>
      <c r="Z52" s="105">
        <f t="shared" si="8"/>
        <v>6</v>
      </c>
      <c r="AA52" s="94">
        <v>4</v>
      </c>
      <c r="AB52" s="94"/>
    </row>
    <row r="53" spans="1:28" s="12" customFormat="1" ht="15.75" x14ac:dyDescent="0.25">
      <c r="A53" s="181" t="s">
        <v>6</v>
      </c>
      <c r="B53" s="184" t="s">
        <v>38</v>
      </c>
      <c r="C53" s="9" t="s">
        <v>81</v>
      </c>
      <c r="D53" s="19">
        <f>SUM(D54:D57)</f>
        <v>64</v>
      </c>
      <c r="E53" s="19">
        <f>SUM(E54:E57)</f>
        <v>60</v>
      </c>
      <c r="F53" s="19">
        <f>SUM(F54:F57)</f>
        <v>15</v>
      </c>
      <c r="G53" s="5">
        <f t="shared" si="46"/>
        <v>139</v>
      </c>
      <c r="H53" s="173">
        <v>0.2</v>
      </c>
      <c r="I53" s="19">
        <f>SUM(I54:I57)</f>
        <v>13</v>
      </c>
      <c r="J53" s="19">
        <f>SUM(J54:J57)</f>
        <v>12</v>
      </c>
      <c r="K53" s="19">
        <f>SUM(K54:K57)</f>
        <v>3</v>
      </c>
      <c r="L53" s="19">
        <f>SUM(L54:L57)</f>
        <v>28</v>
      </c>
      <c r="M53" s="173">
        <v>0.1</v>
      </c>
      <c r="N53" s="19">
        <f>SUM(N54:N57)</f>
        <v>8</v>
      </c>
      <c r="O53" s="19">
        <f>SUM(O54:O57)</f>
        <v>7</v>
      </c>
      <c r="P53" s="19">
        <f>SUM(P54:P57)</f>
        <v>2</v>
      </c>
      <c r="Q53" s="19">
        <f>SUM(Q54:Q57)</f>
        <v>17</v>
      </c>
      <c r="R53" s="173">
        <v>0.1</v>
      </c>
      <c r="S53" s="19">
        <f>SUM(S54:S57)</f>
        <v>8</v>
      </c>
      <c r="T53" s="19">
        <f>SUM(T54:T57)</f>
        <v>7</v>
      </c>
      <c r="U53" s="19">
        <f>SUM(U54:U57)</f>
        <v>2</v>
      </c>
      <c r="V53" s="39">
        <f>SUM(V54:V57)</f>
        <v>17</v>
      </c>
      <c r="W53" s="104">
        <f t="shared" si="8"/>
        <v>35</v>
      </c>
      <c r="X53" s="104">
        <f t="shared" si="8"/>
        <v>34</v>
      </c>
      <c r="Y53" s="104">
        <f t="shared" si="8"/>
        <v>8</v>
      </c>
      <c r="Z53" s="105">
        <f t="shared" si="8"/>
        <v>77</v>
      </c>
      <c r="AA53" s="95"/>
      <c r="AB53" s="95"/>
    </row>
    <row r="54" spans="1:28" ht="31.5" x14ac:dyDescent="0.25">
      <c r="A54" s="182"/>
      <c r="B54" s="185"/>
      <c r="C54" s="73" t="s">
        <v>25</v>
      </c>
      <c r="D54" s="32">
        <v>14</v>
      </c>
      <c r="E54" s="32">
        <v>10</v>
      </c>
      <c r="F54" s="32">
        <v>0</v>
      </c>
      <c r="G54" s="4">
        <f t="shared" si="46"/>
        <v>24</v>
      </c>
      <c r="H54" s="174"/>
      <c r="I54" s="21">
        <v>3</v>
      </c>
      <c r="J54" s="21">
        <v>2</v>
      </c>
      <c r="K54" s="21">
        <v>0</v>
      </c>
      <c r="L54" s="21">
        <f t="shared" si="47"/>
        <v>5</v>
      </c>
      <c r="M54" s="174"/>
      <c r="N54" s="86">
        <v>2</v>
      </c>
      <c r="O54" s="30">
        <v>1</v>
      </c>
      <c r="P54" s="30">
        <v>0</v>
      </c>
      <c r="Q54" s="21">
        <f>SUM(N54:P54)</f>
        <v>3</v>
      </c>
      <c r="R54" s="174"/>
      <c r="S54" s="86">
        <v>2</v>
      </c>
      <c r="T54" s="30">
        <v>1</v>
      </c>
      <c r="U54" s="30">
        <v>0</v>
      </c>
      <c r="V54" s="34">
        <f>SUM(S54:U54)</f>
        <v>3</v>
      </c>
      <c r="W54" s="104">
        <f t="shared" si="8"/>
        <v>7</v>
      </c>
      <c r="X54" s="104">
        <f t="shared" si="8"/>
        <v>6</v>
      </c>
      <c r="Y54" s="104">
        <f t="shared" si="8"/>
        <v>0</v>
      </c>
      <c r="Z54" s="105">
        <f t="shared" si="8"/>
        <v>13</v>
      </c>
      <c r="AA54" s="94">
        <v>10</v>
      </c>
      <c r="AB54" s="94"/>
    </row>
    <row r="55" spans="1:28" ht="31.5" x14ac:dyDescent="0.25">
      <c r="A55" s="182"/>
      <c r="B55" s="185"/>
      <c r="C55" s="73" t="s">
        <v>44</v>
      </c>
      <c r="D55" s="32">
        <v>25</v>
      </c>
      <c r="E55" s="32">
        <v>25</v>
      </c>
      <c r="F55" s="32">
        <v>0</v>
      </c>
      <c r="G55" s="4">
        <f t="shared" si="46"/>
        <v>50</v>
      </c>
      <c r="H55" s="174"/>
      <c r="I55" s="21">
        <v>5</v>
      </c>
      <c r="J55" s="21">
        <v>5</v>
      </c>
      <c r="K55" s="21">
        <v>0</v>
      </c>
      <c r="L55" s="21">
        <f t="shared" si="47"/>
        <v>10</v>
      </c>
      <c r="M55" s="174"/>
      <c r="N55" s="30">
        <v>3</v>
      </c>
      <c r="O55" s="30">
        <v>3</v>
      </c>
      <c r="P55" s="30">
        <v>0</v>
      </c>
      <c r="Q55" s="21">
        <f>SUM(N55:P55)</f>
        <v>6</v>
      </c>
      <c r="R55" s="174"/>
      <c r="S55" s="30">
        <v>3</v>
      </c>
      <c r="T55" s="30">
        <v>3</v>
      </c>
      <c r="U55" s="30">
        <v>0</v>
      </c>
      <c r="V55" s="34">
        <f>SUM(S55:U55)</f>
        <v>6</v>
      </c>
      <c r="W55" s="104">
        <f t="shared" si="8"/>
        <v>14</v>
      </c>
      <c r="X55" s="104">
        <f t="shared" si="8"/>
        <v>14</v>
      </c>
      <c r="Y55" s="104">
        <f t="shared" si="8"/>
        <v>0</v>
      </c>
      <c r="Z55" s="105">
        <f t="shared" si="8"/>
        <v>28</v>
      </c>
      <c r="AA55" s="94">
        <v>20</v>
      </c>
      <c r="AB55" s="94">
        <v>1</v>
      </c>
    </row>
    <row r="56" spans="1:28" ht="15.75" x14ac:dyDescent="0.25">
      <c r="A56" s="182"/>
      <c r="B56" s="185"/>
      <c r="C56" s="88" t="s">
        <v>45</v>
      </c>
      <c r="D56" s="32">
        <v>25</v>
      </c>
      <c r="E56" s="32">
        <v>25</v>
      </c>
      <c r="F56" s="32">
        <v>0</v>
      </c>
      <c r="G56" s="4">
        <f t="shared" si="46"/>
        <v>50</v>
      </c>
      <c r="H56" s="174"/>
      <c r="I56" s="21">
        <v>5</v>
      </c>
      <c r="J56" s="21">
        <v>5</v>
      </c>
      <c r="K56" s="21">
        <v>0</v>
      </c>
      <c r="L56" s="21">
        <f t="shared" si="47"/>
        <v>10</v>
      </c>
      <c r="M56" s="174"/>
      <c r="N56" s="30">
        <v>3</v>
      </c>
      <c r="O56" s="30">
        <v>3</v>
      </c>
      <c r="P56" s="30">
        <v>0</v>
      </c>
      <c r="Q56" s="21">
        <f>SUM(N56:P56)</f>
        <v>6</v>
      </c>
      <c r="R56" s="174"/>
      <c r="S56" s="30">
        <v>3</v>
      </c>
      <c r="T56" s="30">
        <v>3</v>
      </c>
      <c r="U56" s="30">
        <v>0</v>
      </c>
      <c r="V56" s="34">
        <f>SUM(S56:U56)</f>
        <v>6</v>
      </c>
      <c r="W56" s="104">
        <f t="shared" si="8"/>
        <v>14</v>
      </c>
      <c r="X56" s="104">
        <f t="shared" si="8"/>
        <v>14</v>
      </c>
      <c r="Y56" s="104">
        <f t="shared" si="8"/>
        <v>0</v>
      </c>
      <c r="Z56" s="105">
        <f t="shared" si="8"/>
        <v>28</v>
      </c>
      <c r="AA56" s="94">
        <v>14</v>
      </c>
      <c r="AB56" s="94">
        <v>1</v>
      </c>
    </row>
    <row r="57" spans="1:28" ht="31.5" x14ac:dyDescent="0.25">
      <c r="A57" s="182"/>
      <c r="B57" s="185"/>
      <c r="C57" s="73" t="s">
        <v>133</v>
      </c>
      <c r="D57" s="32">
        <v>0</v>
      </c>
      <c r="E57" s="32">
        <v>0</v>
      </c>
      <c r="F57" s="32">
        <v>15</v>
      </c>
      <c r="G57" s="4">
        <f t="shared" si="46"/>
        <v>15</v>
      </c>
      <c r="H57" s="174"/>
      <c r="I57" s="21">
        <v>0</v>
      </c>
      <c r="J57" s="21">
        <v>0</v>
      </c>
      <c r="K57" s="21">
        <v>3</v>
      </c>
      <c r="L57" s="21">
        <f t="shared" si="47"/>
        <v>3</v>
      </c>
      <c r="M57" s="174"/>
      <c r="N57" s="30">
        <v>0</v>
      </c>
      <c r="O57" s="30">
        <v>0</v>
      </c>
      <c r="P57" s="30">
        <v>2</v>
      </c>
      <c r="Q57" s="21">
        <f>SUM(N57:P57)</f>
        <v>2</v>
      </c>
      <c r="R57" s="174"/>
      <c r="S57" s="30">
        <v>0</v>
      </c>
      <c r="T57" s="30">
        <v>0</v>
      </c>
      <c r="U57" s="30">
        <v>2</v>
      </c>
      <c r="V57" s="34">
        <f>SUM(S57:U57)</f>
        <v>2</v>
      </c>
      <c r="W57" s="104">
        <f t="shared" si="8"/>
        <v>0</v>
      </c>
      <c r="X57" s="104">
        <f t="shared" si="8"/>
        <v>0</v>
      </c>
      <c r="Y57" s="104">
        <f t="shared" si="8"/>
        <v>8</v>
      </c>
      <c r="Z57" s="105">
        <f t="shared" si="8"/>
        <v>8</v>
      </c>
      <c r="AA57" s="94">
        <v>8</v>
      </c>
      <c r="AB57" s="94"/>
    </row>
    <row r="58" spans="1:28" s="12" customFormat="1" ht="15.75" x14ac:dyDescent="0.25">
      <c r="A58" s="181" t="s">
        <v>8</v>
      </c>
      <c r="B58" s="184" t="s">
        <v>7</v>
      </c>
      <c r="C58" s="9" t="s">
        <v>81</v>
      </c>
      <c r="D58" s="19">
        <f>SUM(D59:D76)</f>
        <v>335</v>
      </c>
      <c r="E58" s="19">
        <f>SUM(E59:E76)</f>
        <v>0</v>
      </c>
      <c r="F58" s="19">
        <f>SUM(F59:F76)</f>
        <v>0</v>
      </c>
      <c r="G58" s="5">
        <f>SUM(D58:F58)</f>
        <v>335</v>
      </c>
      <c r="H58" s="171">
        <v>0.3</v>
      </c>
      <c r="I58" s="19">
        <f>SUM(I59:I76)</f>
        <v>102</v>
      </c>
      <c r="J58" s="19">
        <v>0</v>
      </c>
      <c r="K58" s="19">
        <v>0</v>
      </c>
      <c r="L58" s="26">
        <f>SUM(I58:K58)</f>
        <v>102</v>
      </c>
      <c r="M58" s="173">
        <v>0.1</v>
      </c>
      <c r="N58" s="19">
        <f>SUM(N59:N76)</f>
        <v>43</v>
      </c>
      <c r="O58" s="19">
        <v>0</v>
      </c>
      <c r="P58" s="19">
        <v>0</v>
      </c>
      <c r="Q58" s="26">
        <f t="shared" ref="Q58:Q64" si="52">SUM(N58:P58)</f>
        <v>43</v>
      </c>
      <c r="R58" s="173">
        <v>0.1</v>
      </c>
      <c r="S58" s="19">
        <f>SUM(S59:S76)</f>
        <v>43</v>
      </c>
      <c r="T58" s="19">
        <v>0</v>
      </c>
      <c r="U58" s="19">
        <v>0</v>
      </c>
      <c r="V58" s="40">
        <f t="shared" ref="V58:V64" si="53">SUM(S58:U58)</f>
        <v>43</v>
      </c>
      <c r="W58" s="104">
        <f t="shared" si="8"/>
        <v>147</v>
      </c>
      <c r="X58" s="104">
        <f t="shared" si="8"/>
        <v>0</v>
      </c>
      <c r="Y58" s="104">
        <f t="shared" si="8"/>
        <v>0</v>
      </c>
      <c r="Z58" s="105">
        <f t="shared" si="8"/>
        <v>147</v>
      </c>
      <c r="AA58" s="95"/>
      <c r="AB58" s="95"/>
    </row>
    <row r="59" spans="1:28" ht="15.75" x14ac:dyDescent="0.25">
      <c r="A59" s="182"/>
      <c r="B59" s="185"/>
      <c r="C59" s="73" t="s">
        <v>119</v>
      </c>
      <c r="D59" s="32">
        <v>44</v>
      </c>
      <c r="E59" s="32">
        <v>0</v>
      </c>
      <c r="F59" s="32">
        <v>0</v>
      </c>
      <c r="G59" s="4">
        <f t="shared" ref="G59:G81" si="54">SUM(D59:F59)</f>
        <v>44</v>
      </c>
      <c r="H59" s="172"/>
      <c r="I59" s="89">
        <v>15</v>
      </c>
      <c r="J59" s="89">
        <v>0</v>
      </c>
      <c r="K59" s="89">
        <v>0</v>
      </c>
      <c r="L59" s="21">
        <f t="shared" si="47"/>
        <v>15</v>
      </c>
      <c r="M59" s="174"/>
      <c r="N59" s="86">
        <v>5</v>
      </c>
      <c r="O59" s="21">
        <v>0</v>
      </c>
      <c r="P59" s="21">
        <v>0</v>
      </c>
      <c r="Q59" s="21">
        <f t="shared" si="52"/>
        <v>5</v>
      </c>
      <c r="R59" s="174"/>
      <c r="S59" s="86">
        <v>5</v>
      </c>
      <c r="T59" s="21">
        <v>0</v>
      </c>
      <c r="U59" s="21">
        <v>0</v>
      </c>
      <c r="V59" s="34">
        <f t="shared" si="53"/>
        <v>5</v>
      </c>
      <c r="W59" s="104">
        <f t="shared" si="8"/>
        <v>19</v>
      </c>
      <c r="X59" s="104">
        <f t="shared" si="8"/>
        <v>0</v>
      </c>
      <c r="Y59" s="104">
        <f t="shared" si="8"/>
        <v>0</v>
      </c>
      <c r="Z59" s="105">
        <f t="shared" si="8"/>
        <v>19</v>
      </c>
      <c r="AA59" s="94">
        <v>10</v>
      </c>
      <c r="AB59" s="94">
        <v>5</v>
      </c>
    </row>
    <row r="60" spans="1:28" ht="15.75" x14ac:dyDescent="0.25">
      <c r="A60" s="182"/>
      <c r="B60" s="185"/>
      <c r="C60" s="73" t="s">
        <v>26</v>
      </c>
      <c r="D60" s="32">
        <v>15</v>
      </c>
      <c r="E60" s="32">
        <v>0</v>
      </c>
      <c r="F60" s="32">
        <v>0</v>
      </c>
      <c r="G60" s="4">
        <f t="shared" si="54"/>
        <v>15</v>
      </c>
      <c r="H60" s="172"/>
      <c r="I60" s="89">
        <v>5</v>
      </c>
      <c r="J60" s="89">
        <v>0</v>
      </c>
      <c r="K60" s="89">
        <v>0</v>
      </c>
      <c r="L60" s="21">
        <f t="shared" si="47"/>
        <v>5</v>
      </c>
      <c r="M60" s="174"/>
      <c r="N60" s="30">
        <v>2</v>
      </c>
      <c r="O60" s="21">
        <v>0</v>
      </c>
      <c r="P60" s="21">
        <v>0</v>
      </c>
      <c r="Q60" s="21">
        <f t="shared" si="52"/>
        <v>2</v>
      </c>
      <c r="R60" s="174"/>
      <c r="S60" s="30">
        <v>2</v>
      </c>
      <c r="T60" s="21">
        <v>0</v>
      </c>
      <c r="U60" s="21">
        <v>0</v>
      </c>
      <c r="V60" s="34">
        <f t="shared" si="53"/>
        <v>2</v>
      </c>
      <c r="W60" s="104">
        <f t="shared" si="8"/>
        <v>6</v>
      </c>
      <c r="X60" s="104">
        <f t="shared" si="8"/>
        <v>0</v>
      </c>
      <c r="Y60" s="104">
        <f t="shared" si="8"/>
        <v>0</v>
      </c>
      <c r="Z60" s="105">
        <f t="shared" si="8"/>
        <v>6</v>
      </c>
      <c r="AA60" s="94">
        <v>4</v>
      </c>
      <c r="AB60" s="94">
        <v>4</v>
      </c>
    </row>
    <row r="61" spans="1:28" ht="21.75" customHeight="1" x14ac:dyDescent="0.25">
      <c r="A61" s="182"/>
      <c r="B61" s="185"/>
      <c r="C61" s="73" t="s">
        <v>27</v>
      </c>
      <c r="D61" s="32">
        <v>15</v>
      </c>
      <c r="E61" s="32">
        <v>0</v>
      </c>
      <c r="F61" s="32">
        <v>0</v>
      </c>
      <c r="G61" s="4">
        <f t="shared" si="54"/>
        <v>15</v>
      </c>
      <c r="H61" s="172"/>
      <c r="I61" s="89">
        <v>5</v>
      </c>
      <c r="J61" s="89">
        <v>0</v>
      </c>
      <c r="K61" s="89">
        <v>0</v>
      </c>
      <c r="L61" s="21">
        <f t="shared" si="47"/>
        <v>5</v>
      </c>
      <c r="M61" s="174"/>
      <c r="N61" s="30">
        <v>2</v>
      </c>
      <c r="O61" s="21">
        <v>0</v>
      </c>
      <c r="P61" s="21">
        <v>0</v>
      </c>
      <c r="Q61" s="21">
        <f t="shared" si="52"/>
        <v>2</v>
      </c>
      <c r="R61" s="174"/>
      <c r="S61" s="30">
        <v>2</v>
      </c>
      <c r="T61" s="21">
        <v>0</v>
      </c>
      <c r="U61" s="21">
        <v>0</v>
      </c>
      <c r="V61" s="34">
        <f t="shared" si="53"/>
        <v>2</v>
      </c>
      <c r="W61" s="104">
        <f t="shared" si="8"/>
        <v>6</v>
      </c>
      <c r="X61" s="104">
        <f t="shared" si="8"/>
        <v>0</v>
      </c>
      <c r="Y61" s="104">
        <f t="shared" si="8"/>
        <v>0</v>
      </c>
      <c r="Z61" s="105">
        <f t="shared" si="8"/>
        <v>6</v>
      </c>
      <c r="AA61" s="94">
        <v>5</v>
      </c>
      <c r="AB61" s="94">
        <v>4</v>
      </c>
    </row>
    <row r="62" spans="1:28" ht="15.75" x14ac:dyDescent="0.25">
      <c r="A62" s="182"/>
      <c r="B62" s="185"/>
      <c r="C62" s="73" t="s">
        <v>139</v>
      </c>
      <c r="D62" s="32">
        <v>19</v>
      </c>
      <c r="E62" s="32">
        <v>0</v>
      </c>
      <c r="F62" s="32">
        <v>0</v>
      </c>
      <c r="G62" s="4">
        <f t="shared" si="54"/>
        <v>19</v>
      </c>
      <c r="H62" s="172"/>
      <c r="I62" s="89">
        <v>6</v>
      </c>
      <c r="J62" s="89">
        <v>0</v>
      </c>
      <c r="K62" s="89">
        <v>0</v>
      </c>
      <c r="L62" s="21">
        <f t="shared" si="47"/>
        <v>6</v>
      </c>
      <c r="M62" s="174"/>
      <c r="N62" s="30">
        <v>2</v>
      </c>
      <c r="O62" s="21">
        <v>0</v>
      </c>
      <c r="P62" s="21">
        <v>0</v>
      </c>
      <c r="Q62" s="21">
        <f t="shared" si="52"/>
        <v>2</v>
      </c>
      <c r="R62" s="174"/>
      <c r="S62" s="30">
        <v>2</v>
      </c>
      <c r="T62" s="21">
        <v>0</v>
      </c>
      <c r="U62" s="21">
        <v>0</v>
      </c>
      <c r="V62" s="34">
        <f t="shared" si="53"/>
        <v>2</v>
      </c>
      <c r="W62" s="104">
        <f t="shared" si="8"/>
        <v>9</v>
      </c>
      <c r="X62" s="104">
        <f t="shared" si="8"/>
        <v>0</v>
      </c>
      <c r="Y62" s="104">
        <f t="shared" si="8"/>
        <v>0</v>
      </c>
      <c r="Z62" s="105">
        <f t="shared" si="8"/>
        <v>9</v>
      </c>
      <c r="AA62" s="94">
        <v>5</v>
      </c>
      <c r="AB62" s="94">
        <v>2</v>
      </c>
    </row>
    <row r="63" spans="1:28" ht="47.25" x14ac:dyDescent="0.25">
      <c r="A63" s="182"/>
      <c r="B63" s="185"/>
      <c r="C63" s="73" t="s">
        <v>140</v>
      </c>
      <c r="D63" s="74">
        <v>19</v>
      </c>
      <c r="E63" s="74">
        <v>0</v>
      </c>
      <c r="F63" s="74">
        <v>0</v>
      </c>
      <c r="G63" s="4">
        <f t="shared" si="54"/>
        <v>19</v>
      </c>
      <c r="H63" s="172"/>
      <c r="I63" s="89">
        <v>6</v>
      </c>
      <c r="J63" s="89">
        <v>0</v>
      </c>
      <c r="K63" s="89">
        <v>0</v>
      </c>
      <c r="L63" s="21">
        <f t="shared" si="47"/>
        <v>6</v>
      </c>
      <c r="M63" s="174"/>
      <c r="N63" s="30">
        <v>2</v>
      </c>
      <c r="O63" s="21">
        <v>0</v>
      </c>
      <c r="P63" s="21">
        <v>0</v>
      </c>
      <c r="Q63" s="21">
        <f t="shared" si="52"/>
        <v>2</v>
      </c>
      <c r="R63" s="174"/>
      <c r="S63" s="30">
        <v>2</v>
      </c>
      <c r="T63" s="21">
        <v>0</v>
      </c>
      <c r="U63" s="21">
        <v>0</v>
      </c>
      <c r="V63" s="76">
        <f t="shared" si="53"/>
        <v>2</v>
      </c>
      <c r="W63" s="104">
        <f t="shared" si="8"/>
        <v>9</v>
      </c>
      <c r="X63" s="104">
        <f t="shared" si="8"/>
        <v>0</v>
      </c>
      <c r="Y63" s="104">
        <f t="shared" si="8"/>
        <v>0</v>
      </c>
      <c r="Z63" s="105">
        <f t="shared" si="8"/>
        <v>9</v>
      </c>
      <c r="AA63" s="94">
        <v>8</v>
      </c>
      <c r="AB63" s="94">
        <v>5</v>
      </c>
    </row>
    <row r="64" spans="1:28" ht="21.75" customHeight="1" x14ac:dyDescent="0.25">
      <c r="A64" s="182"/>
      <c r="B64" s="185"/>
      <c r="C64" s="73" t="s">
        <v>85</v>
      </c>
      <c r="D64" s="32">
        <v>25</v>
      </c>
      <c r="E64" s="32">
        <v>0</v>
      </c>
      <c r="F64" s="32">
        <v>0</v>
      </c>
      <c r="G64" s="4">
        <f t="shared" si="54"/>
        <v>25</v>
      </c>
      <c r="H64" s="172"/>
      <c r="I64" s="89">
        <v>7</v>
      </c>
      <c r="J64" s="89">
        <v>0</v>
      </c>
      <c r="K64" s="89">
        <v>0</v>
      </c>
      <c r="L64" s="21">
        <f t="shared" si="47"/>
        <v>7</v>
      </c>
      <c r="M64" s="174"/>
      <c r="N64" s="30">
        <v>3</v>
      </c>
      <c r="O64" s="21">
        <v>0</v>
      </c>
      <c r="P64" s="21">
        <v>0</v>
      </c>
      <c r="Q64" s="21">
        <f t="shared" si="52"/>
        <v>3</v>
      </c>
      <c r="R64" s="174"/>
      <c r="S64" s="30">
        <v>3</v>
      </c>
      <c r="T64" s="21">
        <v>0</v>
      </c>
      <c r="U64" s="21">
        <v>0</v>
      </c>
      <c r="V64" s="34">
        <f t="shared" si="53"/>
        <v>3</v>
      </c>
      <c r="W64" s="104">
        <f t="shared" si="8"/>
        <v>12</v>
      </c>
      <c r="X64" s="104">
        <f t="shared" si="8"/>
        <v>0</v>
      </c>
      <c r="Y64" s="104">
        <f t="shared" si="8"/>
        <v>0</v>
      </c>
      <c r="Z64" s="105">
        <f t="shared" si="8"/>
        <v>12</v>
      </c>
      <c r="AA64" s="94">
        <v>5</v>
      </c>
      <c r="AB64" s="94">
        <v>3</v>
      </c>
    </row>
    <row r="65" spans="1:28" ht="31.5" x14ac:dyDescent="0.25">
      <c r="A65" s="182"/>
      <c r="B65" s="185"/>
      <c r="C65" s="73" t="s">
        <v>121</v>
      </c>
      <c r="D65" s="32">
        <v>14</v>
      </c>
      <c r="E65" s="32">
        <v>0</v>
      </c>
      <c r="F65" s="32">
        <v>0</v>
      </c>
      <c r="G65" s="4">
        <f t="shared" si="54"/>
        <v>14</v>
      </c>
      <c r="H65" s="172"/>
      <c r="I65" s="66">
        <v>5</v>
      </c>
      <c r="J65" s="89">
        <v>0</v>
      </c>
      <c r="K65" s="89">
        <v>0</v>
      </c>
      <c r="L65" s="21">
        <f t="shared" si="47"/>
        <v>5</v>
      </c>
      <c r="M65" s="174"/>
      <c r="N65" s="86">
        <v>2</v>
      </c>
      <c r="O65" s="21">
        <v>0</v>
      </c>
      <c r="P65" s="21">
        <v>0</v>
      </c>
      <c r="Q65" s="21">
        <f t="shared" ref="Q65:Q70" si="55">SUM(N65:P65)</f>
        <v>2</v>
      </c>
      <c r="R65" s="174"/>
      <c r="S65" s="86">
        <v>2</v>
      </c>
      <c r="T65" s="21">
        <v>0</v>
      </c>
      <c r="U65" s="21">
        <v>0</v>
      </c>
      <c r="V65" s="34">
        <f t="shared" ref="V65:V70" si="56">SUM(S65:U65)</f>
        <v>2</v>
      </c>
      <c r="W65" s="104">
        <f t="shared" si="8"/>
        <v>5</v>
      </c>
      <c r="X65" s="104">
        <f t="shared" si="8"/>
        <v>0</v>
      </c>
      <c r="Y65" s="104">
        <f t="shared" si="8"/>
        <v>0</v>
      </c>
      <c r="Z65" s="105">
        <f t="shared" si="8"/>
        <v>5</v>
      </c>
      <c r="AA65" s="94">
        <v>4</v>
      </c>
      <c r="AB65" s="94"/>
    </row>
    <row r="66" spans="1:28" ht="31.5" x14ac:dyDescent="0.25">
      <c r="A66" s="182"/>
      <c r="B66" s="185"/>
      <c r="C66" s="73" t="s">
        <v>141</v>
      </c>
      <c r="D66" s="32">
        <v>12</v>
      </c>
      <c r="E66" s="32">
        <v>0</v>
      </c>
      <c r="F66" s="32">
        <v>0</v>
      </c>
      <c r="G66" s="4">
        <f t="shared" si="54"/>
        <v>12</v>
      </c>
      <c r="H66" s="172"/>
      <c r="I66" s="66">
        <v>0</v>
      </c>
      <c r="J66" s="89">
        <v>0</v>
      </c>
      <c r="K66" s="89">
        <v>0</v>
      </c>
      <c r="L66" s="21">
        <f t="shared" si="47"/>
        <v>0</v>
      </c>
      <c r="M66" s="174"/>
      <c r="N66" s="30">
        <v>2</v>
      </c>
      <c r="O66" s="21">
        <v>0</v>
      </c>
      <c r="P66" s="21">
        <v>0</v>
      </c>
      <c r="Q66" s="21">
        <f t="shared" si="55"/>
        <v>2</v>
      </c>
      <c r="R66" s="174"/>
      <c r="S66" s="30">
        <v>2</v>
      </c>
      <c r="T66" s="21">
        <v>0</v>
      </c>
      <c r="U66" s="21">
        <v>0</v>
      </c>
      <c r="V66" s="34">
        <f t="shared" si="56"/>
        <v>2</v>
      </c>
      <c r="W66" s="104">
        <f t="shared" si="8"/>
        <v>8</v>
      </c>
      <c r="X66" s="104">
        <f t="shared" si="8"/>
        <v>0</v>
      </c>
      <c r="Y66" s="104">
        <f t="shared" si="8"/>
        <v>0</v>
      </c>
      <c r="Z66" s="105">
        <f t="shared" si="8"/>
        <v>8</v>
      </c>
      <c r="AA66" s="94">
        <v>0</v>
      </c>
      <c r="AB66" s="94">
        <v>12</v>
      </c>
    </row>
    <row r="67" spans="1:28" ht="31.5" x14ac:dyDescent="0.25">
      <c r="A67" s="182"/>
      <c r="B67" s="185"/>
      <c r="C67" s="87" t="s">
        <v>142</v>
      </c>
      <c r="D67" s="74">
        <v>12</v>
      </c>
      <c r="E67" s="74">
        <v>0</v>
      </c>
      <c r="F67" s="74">
        <v>0</v>
      </c>
      <c r="G67" s="4">
        <f t="shared" ref="G67" si="57">SUM(D67:F67)</f>
        <v>12</v>
      </c>
      <c r="H67" s="172"/>
      <c r="I67" s="66">
        <v>2</v>
      </c>
      <c r="J67" s="89">
        <v>0</v>
      </c>
      <c r="K67" s="89">
        <v>0</v>
      </c>
      <c r="L67" s="21">
        <f t="shared" ref="L67" si="58">SUM(I67:K67)</f>
        <v>2</v>
      </c>
      <c r="M67" s="174"/>
      <c r="N67" s="30">
        <v>2</v>
      </c>
      <c r="O67" s="21">
        <v>0</v>
      </c>
      <c r="P67" s="21">
        <v>0</v>
      </c>
      <c r="Q67" s="21">
        <f t="shared" si="55"/>
        <v>2</v>
      </c>
      <c r="R67" s="174"/>
      <c r="S67" s="30">
        <v>2</v>
      </c>
      <c r="T67" s="21">
        <v>0</v>
      </c>
      <c r="U67" s="21">
        <v>0</v>
      </c>
      <c r="V67" s="76">
        <f t="shared" si="56"/>
        <v>2</v>
      </c>
      <c r="W67" s="104">
        <f t="shared" ref="W67" si="59">D67-I67-N67-S67</f>
        <v>6</v>
      </c>
      <c r="X67" s="104">
        <f t="shared" ref="X67" si="60">E67-J67-O67-T67</f>
        <v>0</v>
      </c>
      <c r="Y67" s="104">
        <f t="shared" ref="Y67" si="61">F67-K67-P67-U67</f>
        <v>0</v>
      </c>
      <c r="Z67" s="105">
        <f t="shared" ref="Z67" si="62">G67-L67-Q67-V67</f>
        <v>6</v>
      </c>
      <c r="AA67" s="94">
        <v>4</v>
      </c>
      <c r="AB67" s="94">
        <v>4</v>
      </c>
    </row>
    <row r="68" spans="1:28" ht="47.25" x14ac:dyDescent="0.25">
      <c r="A68" s="182"/>
      <c r="B68" s="185"/>
      <c r="C68" s="73" t="s">
        <v>148</v>
      </c>
      <c r="D68" s="32">
        <v>12</v>
      </c>
      <c r="E68" s="32">
        <v>0</v>
      </c>
      <c r="F68" s="32">
        <v>0</v>
      </c>
      <c r="G68" s="4">
        <f t="shared" si="54"/>
        <v>12</v>
      </c>
      <c r="H68" s="172"/>
      <c r="I68" s="66">
        <v>5</v>
      </c>
      <c r="J68" s="89">
        <v>0</v>
      </c>
      <c r="K68" s="89">
        <v>0</v>
      </c>
      <c r="L68" s="21">
        <f t="shared" si="47"/>
        <v>5</v>
      </c>
      <c r="M68" s="174"/>
      <c r="N68" s="30">
        <v>2</v>
      </c>
      <c r="O68" s="21">
        <v>0</v>
      </c>
      <c r="P68" s="21">
        <v>0</v>
      </c>
      <c r="Q68" s="21">
        <f t="shared" si="55"/>
        <v>2</v>
      </c>
      <c r="R68" s="174"/>
      <c r="S68" s="30">
        <v>2</v>
      </c>
      <c r="T68" s="21">
        <v>0</v>
      </c>
      <c r="U68" s="21">
        <v>0</v>
      </c>
      <c r="V68" s="34">
        <f t="shared" si="56"/>
        <v>2</v>
      </c>
      <c r="W68" s="104">
        <f t="shared" si="8"/>
        <v>3</v>
      </c>
      <c r="X68" s="104">
        <f t="shared" si="8"/>
        <v>0</v>
      </c>
      <c r="Y68" s="104">
        <f t="shared" si="8"/>
        <v>0</v>
      </c>
      <c r="Z68" s="105">
        <f t="shared" si="8"/>
        <v>3</v>
      </c>
      <c r="AA68" s="94">
        <v>4</v>
      </c>
      <c r="AB68" s="94">
        <v>3</v>
      </c>
    </row>
    <row r="69" spans="1:28" ht="56.25" customHeight="1" x14ac:dyDescent="0.25">
      <c r="A69" s="182"/>
      <c r="B69" s="185"/>
      <c r="C69" s="73" t="s">
        <v>122</v>
      </c>
      <c r="D69" s="32">
        <v>12</v>
      </c>
      <c r="E69" s="32">
        <v>0</v>
      </c>
      <c r="F69" s="32">
        <v>0</v>
      </c>
      <c r="G69" s="4">
        <f t="shared" si="54"/>
        <v>12</v>
      </c>
      <c r="H69" s="172"/>
      <c r="I69" s="66">
        <v>5</v>
      </c>
      <c r="J69" s="89">
        <v>0</v>
      </c>
      <c r="K69" s="89">
        <v>0</v>
      </c>
      <c r="L69" s="21">
        <f t="shared" si="47"/>
        <v>5</v>
      </c>
      <c r="M69" s="174"/>
      <c r="N69" s="86">
        <v>2</v>
      </c>
      <c r="O69" s="21">
        <v>0</v>
      </c>
      <c r="P69" s="21">
        <v>0</v>
      </c>
      <c r="Q69" s="21">
        <f t="shared" si="55"/>
        <v>2</v>
      </c>
      <c r="R69" s="174"/>
      <c r="S69" s="86">
        <v>2</v>
      </c>
      <c r="T69" s="21">
        <v>0</v>
      </c>
      <c r="U69" s="21">
        <v>0</v>
      </c>
      <c r="V69" s="34">
        <f t="shared" si="56"/>
        <v>2</v>
      </c>
      <c r="W69" s="104">
        <f t="shared" si="8"/>
        <v>3</v>
      </c>
      <c r="X69" s="104">
        <f t="shared" si="8"/>
        <v>0</v>
      </c>
      <c r="Y69" s="104">
        <f t="shared" si="8"/>
        <v>0</v>
      </c>
      <c r="Z69" s="105">
        <f t="shared" si="8"/>
        <v>3</v>
      </c>
      <c r="AA69" s="94">
        <v>5</v>
      </c>
      <c r="AB69" s="94">
        <v>4</v>
      </c>
    </row>
    <row r="70" spans="1:28" ht="31.5" x14ac:dyDescent="0.25">
      <c r="A70" s="182"/>
      <c r="B70" s="185"/>
      <c r="C70" s="73" t="s">
        <v>28</v>
      </c>
      <c r="D70" s="32">
        <v>20</v>
      </c>
      <c r="E70" s="32">
        <v>0</v>
      </c>
      <c r="F70" s="32">
        <v>0</v>
      </c>
      <c r="G70" s="4">
        <f t="shared" si="54"/>
        <v>20</v>
      </c>
      <c r="H70" s="172"/>
      <c r="I70" s="89">
        <v>6</v>
      </c>
      <c r="J70" s="89">
        <v>0</v>
      </c>
      <c r="K70" s="89">
        <v>0</v>
      </c>
      <c r="L70" s="21">
        <v>6</v>
      </c>
      <c r="M70" s="174"/>
      <c r="N70" s="30">
        <v>2</v>
      </c>
      <c r="O70" s="21">
        <v>0</v>
      </c>
      <c r="P70" s="21">
        <v>0</v>
      </c>
      <c r="Q70" s="24">
        <f t="shared" si="55"/>
        <v>2</v>
      </c>
      <c r="R70" s="174"/>
      <c r="S70" s="30">
        <v>2</v>
      </c>
      <c r="T70" s="21">
        <v>0</v>
      </c>
      <c r="U70" s="21">
        <v>0</v>
      </c>
      <c r="V70" s="34">
        <f t="shared" si="56"/>
        <v>2</v>
      </c>
      <c r="W70" s="104">
        <f t="shared" si="8"/>
        <v>10</v>
      </c>
      <c r="X70" s="104">
        <f t="shared" si="8"/>
        <v>0</v>
      </c>
      <c r="Y70" s="104">
        <f t="shared" si="8"/>
        <v>0</v>
      </c>
      <c r="Z70" s="105">
        <f t="shared" si="8"/>
        <v>10</v>
      </c>
      <c r="AA70" s="94">
        <v>3</v>
      </c>
      <c r="AB70" s="94">
        <v>4</v>
      </c>
    </row>
    <row r="71" spans="1:28" ht="31.5" x14ac:dyDescent="0.25">
      <c r="A71" s="182"/>
      <c r="B71" s="185"/>
      <c r="C71" s="73" t="s">
        <v>86</v>
      </c>
      <c r="D71" s="32">
        <v>14</v>
      </c>
      <c r="E71" s="32">
        <v>0</v>
      </c>
      <c r="F71" s="32">
        <v>0</v>
      </c>
      <c r="G71" s="4">
        <f t="shared" si="54"/>
        <v>14</v>
      </c>
      <c r="H71" s="172"/>
      <c r="I71" s="66">
        <v>2</v>
      </c>
      <c r="J71" s="89">
        <v>0</v>
      </c>
      <c r="K71" s="89">
        <v>0</v>
      </c>
      <c r="L71" s="21">
        <f t="shared" si="47"/>
        <v>2</v>
      </c>
      <c r="M71" s="174"/>
      <c r="N71" s="86">
        <v>2</v>
      </c>
      <c r="O71" s="21">
        <v>0</v>
      </c>
      <c r="P71" s="21">
        <v>0</v>
      </c>
      <c r="Q71" s="21">
        <f t="shared" ref="Q71:Q82" si="63">SUM(N71:P71)</f>
        <v>2</v>
      </c>
      <c r="R71" s="174"/>
      <c r="S71" s="86">
        <v>2</v>
      </c>
      <c r="T71" s="21">
        <v>0</v>
      </c>
      <c r="U71" s="21">
        <v>0</v>
      </c>
      <c r="V71" s="34">
        <f t="shared" ref="V71:V82" si="64">SUM(S71:U71)</f>
        <v>2</v>
      </c>
      <c r="W71" s="104">
        <f t="shared" si="8"/>
        <v>8</v>
      </c>
      <c r="X71" s="104">
        <f t="shared" si="8"/>
        <v>0</v>
      </c>
      <c r="Y71" s="104">
        <f t="shared" si="8"/>
        <v>0</v>
      </c>
      <c r="Z71" s="105">
        <f t="shared" si="8"/>
        <v>8</v>
      </c>
      <c r="AA71" s="94">
        <v>3</v>
      </c>
      <c r="AB71" s="94">
        <v>1</v>
      </c>
    </row>
    <row r="72" spans="1:28" ht="15.75" x14ac:dyDescent="0.25">
      <c r="A72" s="182"/>
      <c r="B72" s="185"/>
      <c r="C72" s="73" t="s">
        <v>29</v>
      </c>
      <c r="D72" s="32">
        <v>25</v>
      </c>
      <c r="E72" s="32">
        <v>0</v>
      </c>
      <c r="F72" s="32">
        <v>0</v>
      </c>
      <c r="G72" s="4">
        <f t="shared" si="54"/>
        <v>25</v>
      </c>
      <c r="H72" s="172"/>
      <c r="I72" s="66">
        <v>10</v>
      </c>
      <c r="J72" s="89">
        <v>0</v>
      </c>
      <c r="K72" s="89">
        <v>0</v>
      </c>
      <c r="L72" s="21">
        <f t="shared" si="47"/>
        <v>10</v>
      </c>
      <c r="M72" s="174"/>
      <c r="N72" s="30">
        <v>3</v>
      </c>
      <c r="O72" s="21">
        <v>0</v>
      </c>
      <c r="P72" s="21">
        <v>0</v>
      </c>
      <c r="Q72" s="21">
        <f t="shared" si="63"/>
        <v>3</v>
      </c>
      <c r="R72" s="174"/>
      <c r="S72" s="30">
        <v>3</v>
      </c>
      <c r="T72" s="21">
        <v>0</v>
      </c>
      <c r="U72" s="21">
        <v>0</v>
      </c>
      <c r="V72" s="34">
        <f t="shared" si="64"/>
        <v>3</v>
      </c>
      <c r="W72" s="104">
        <f t="shared" si="8"/>
        <v>9</v>
      </c>
      <c r="X72" s="104">
        <f t="shared" si="8"/>
        <v>0</v>
      </c>
      <c r="Y72" s="104">
        <f t="shared" si="8"/>
        <v>0</v>
      </c>
      <c r="Z72" s="105">
        <f t="shared" si="8"/>
        <v>9</v>
      </c>
      <c r="AA72" s="94">
        <v>4</v>
      </c>
      <c r="AB72" s="94">
        <v>2</v>
      </c>
    </row>
    <row r="73" spans="1:28" ht="31.5" x14ac:dyDescent="0.25">
      <c r="A73" s="182"/>
      <c r="B73" s="185"/>
      <c r="C73" s="73" t="s">
        <v>30</v>
      </c>
      <c r="D73" s="32">
        <v>12</v>
      </c>
      <c r="E73" s="32">
        <v>0</v>
      </c>
      <c r="F73" s="32">
        <v>0</v>
      </c>
      <c r="G73" s="4">
        <f t="shared" si="54"/>
        <v>12</v>
      </c>
      <c r="H73" s="172"/>
      <c r="I73" s="66">
        <v>2</v>
      </c>
      <c r="J73" s="89">
        <v>0</v>
      </c>
      <c r="K73" s="89">
        <v>0</v>
      </c>
      <c r="L73" s="21">
        <f t="shared" si="47"/>
        <v>2</v>
      </c>
      <c r="M73" s="174"/>
      <c r="N73" s="86">
        <v>2</v>
      </c>
      <c r="O73" s="21">
        <v>0</v>
      </c>
      <c r="P73" s="21">
        <v>0</v>
      </c>
      <c r="Q73" s="21">
        <f t="shared" si="63"/>
        <v>2</v>
      </c>
      <c r="R73" s="174"/>
      <c r="S73" s="86">
        <v>2</v>
      </c>
      <c r="T73" s="21">
        <v>0</v>
      </c>
      <c r="U73" s="21">
        <v>0</v>
      </c>
      <c r="V73" s="34">
        <f t="shared" si="64"/>
        <v>2</v>
      </c>
      <c r="W73" s="104">
        <f t="shared" si="8"/>
        <v>6</v>
      </c>
      <c r="X73" s="104">
        <f t="shared" si="8"/>
        <v>0</v>
      </c>
      <c r="Y73" s="104">
        <f t="shared" si="8"/>
        <v>0</v>
      </c>
      <c r="Z73" s="105">
        <f t="shared" si="8"/>
        <v>6</v>
      </c>
      <c r="AA73" s="94">
        <v>4</v>
      </c>
      <c r="AB73" s="94">
        <v>3</v>
      </c>
    </row>
    <row r="74" spans="1:28" ht="15.75" x14ac:dyDescent="0.25">
      <c r="A74" s="182"/>
      <c r="B74" s="185"/>
      <c r="C74" s="73" t="s">
        <v>31</v>
      </c>
      <c r="D74" s="32">
        <v>23</v>
      </c>
      <c r="E74" s="32">
        <v>0</v>
      </c>
      <c r="F74" s="32">
        <v>0</v>
      </c>
      <c r="G74" s="4">
        <f t="shared" si="54"/>
        <v>23</v>
      </c>
      <c r="H74" s="172"/>
      <c r="I74" s="89">
        <v>7</v>
      </c>
      <c r="J74" s="89">
        <v>0</v>
      </c>
      <c r="K74" s="89">
        <v>0</v>
      </c>
      <c r="L74" s="21">
        <f t="shared" si="47"/>
        <v>7</v>
      </c>
      <c r="M74" s="174"/>
      <c r="N74" s="86">
        <v>3</v>
      </c>
      <c r="O74" s="21">
        <v>0</v>
      </c>
      <c r="P74" s="21">
        <v>0</v>
      </c>
      <c r="Q74" s="21">
        <f t="shared" si="63"/>
        <v>3</v>
      </c>
      <c r="R74" s="174"/>
      <c r="S74" s="86">
        <v>3</v>
      </c>
      <c r="T74" s="21">
        <v>0</v>
      </c>
      <c r="U74" s="21">
        <v>0</v>
      </c>
      <c r="V74" s="34">
        <f t="shared" si="64"/>
        <v>3</v>
      </c>
      <c r="W74" s="104">
        <f t="shared" si="8"/>
        <v>10</v>
      </c>
      <c r="X74" s="104">
        <f t="shared" si="8"/>
        <v>0</v>
      </c>
      <c r="Y74" s="104">
        <f t="shared" si="8"/>
        <v>0</v>
      </c>
      <c r="Z74" s="105">
        <f t="shared" si="8"/>
        <v>10</v>
      </c>
      <c r="AA74" s="94">
        <v>2</v>
      </c>
      <c r="AB74" s="94"/>
    </row>
    <row r="75" spans="1:28" ht="31.5" x14ac:dyDescent="0.25">
      <c r="A75" s="182"/>
      <c r="B75" s="185"/>
      <c r="C75" s="73" t="s">
        <v>84</v>
      </c>
      <c r="D75" s="32">
        <v>22</v>
      </c>
      <c r="E75" s="32">
        <v>0</v>
      </c>
      <c r="F75" s="32">
        <v>0</v>
      </c>
      <c r="G75" s="4">
        <f t="shared" si="54"/>
        <v>22</v>
      </c>
      <c r="H75" s="172"/>
      <c r="I75" s="89">
        <v>7</v>
      </c>
      <c r="J75" s="89">
        <v>0</v>
      </c>
      <c r="K75" s="89">
        <v>0</v>
      </c>
      <c r="L75" s="21">
        <f t="shared" si="47"/>
        <v>7</v>
      </c>
      <c r="M75" s="174"/>
      <c r="N75" s="86">
        <v>3</v>
      </c>
      <c r="O75" s="21">
        <v>0</v>
      </c>
      <c r="P75" s="21">
        <v>0</v>
      </c>
      <c r="Q75" s="21">
        <f t="shared" si="63"/>
        <v>3</v>
      </c>
      <c r="R75" s="174"/>
      <c r="S75" s="86">
        <v>3</v>
      </c>
      <c r="T75" s="21">
        <v>0</v>
      </c>
      <c r="U75" s="21">
        <v>0</v>
      </c>
      <c r="V75" s="34">
        <f t="shared" si="64"/>
        <v>3</v>
      </c>
      <c r="W75" s="104">
        <f t="shared" si="8"/>
        <v>9</v>
      </c>
      <c r="X75" s="104">
        <f t="shared" si="8"/>
        <v>0</v>
      </c>
      <c r="Y75" s="104">
        <f t="shared" si="8"/>
        <v>0</v>
      </c>
      <c r="Z75" s="105">
        <f t="shared" si="8"/>
        <v>9</v>
      </c>
      <c r="AA75" s="94">
        <v>2</v>
      </c>
      <c r="AB75" s="94"/>
    </row>
    <row r="76" spans="1:28" ht="31.5" x14ac:dyDescent="0.25">
      <c r="A76" s="182"/>
      <c r="B76" s="185"/>
      <c r="C76" s="73" t="s">
        <v>32</v>
      </c>
      <c r="D76" s="32">
        <v>20</v>
      </c>
      <c r="E76" s="32">
        <v>0</v>
      </c>
      <c r="F76" s="32">
        <v>0</v>
      </c>
      <c r="G76" s="4">
        <f t="shared" si="54"/>
        <v>20</v>
      </c>
      <c r="H76" s="172"/>
      <c r="I76" s="66">
        <v>7</v>
      </c>
      <c r="J76" s="89">
        <v>0</v>
      </c>
      <c r="K76" s="89">
        <v>0</v>
      </c>
      <c r="L76" s="21">
        <f t="shared" si="47"/>
        <v>7</v>
      </c>
      <c r="M76" s="174"/>
      <c r="N76" s="30">
        <v>2</v>
      </c>
      <c r="O76" s="21">
        <v>0</v>
      </c>
      <c r="P76" s="21">
        <v>0</v>
      </c>
      <c r="Q76" s="21">
        <f t="shared" si="63"/>
        <v>2</v>
      </c>
      <c r="R76" s="174"/>
      <c r="S76" s="30">
        <v>2</v>
      </c>
      <c r="T76" s="21">
        <v>0</v>
      </c>
      <c r="U76" s="21">
        <v>0</v>
      </c>
      <c r="V76" s="34">
        <f t="shared" si="64"/>
        <v>2</v>
      </c>
      <c r="W76" s="104">
        <f t="shared" si="8"/>
        <v>9</v>
      </c>
      <c r="X76" s="104">
        <f t="shared" si="8"/>
        <v>0</v>
      </c>
      <c r="Y76" s="104">
        <f t="shared" si="8"/>
        <v>0</v>
      </c>
      <c r="Z76" s="105">
        <f t="shared" si="8"/>
        <v>9</v>
      </c>
      <c r="AA76" s="94">
        <v>3</v>
      </c>
      <c r="AB76" s="94">
        <v>2</v>
      </c>
    </row>
    <row r="77" spans="1:28" s="12" customFormat="1" ht="15.75" x14ac:dyDescent="0.25">
      <c r="A77" s="190" t="s">
        <v>57</v>
      </c>
      <c r="B77" s="191" t="s">
        <v>58</v>
      </c>
      <c r="C77" s="9" t="s">
        <v>81</v>
      </c>
      <c r="D77" s="19">
        <f>D78</f>
        <v>28</v>
      </c>
      <c r="E77" s="19">
        <f>E78</f>
        <v>0</v>
      </c>
      <c r="F77" s="19">
        <f>F78</f>
        <v>0</v>
      </c>
      <c r="G77" s="5">
        <f t="shared" si="54"/>
        <v>28</v>
      </c>
      <c r="H77" s="171">
        <v>0.25</v>
      </c>
      <c r="I77" s="26">
        <f>I78</f>
        <v>7</v>
      </c>
      <c r="J77" s="26">
        <f>J78</f>
        <v>0</v>
      </c>
      <c r="K77" s="26">
        <f>K78</f>
        <v>0</v>
      </c>
      <c r="L77" s="26">
        <f t="shared" si="47"/>
        <v>7</v>
      </c>
      <c r="M77" s="173">
        <v>0.1</v>
      </c>
      <c r="N77" s="26">
        <f>N78</f>
        <v>3</v>
      </c>
      <c r="O77" s="26">
        <f>O78</f>
        <v>0</v>
      </c>
      <c r="P77" s="26">
        <f>P78</f>
        <v>0</v>
      </c>
      <c r="Q77" s="26">
        <f t="shared" si="63"/>
        <v>3</v>
      </c>
      <c r="R77" s="173">
        <v>0.1</v>
      </c>
      <c r="S77" s="26">
        <f>S78</f>
        <v>3</v>
      </c>
      <c r="T77" s="26">
        <f>T78</f>
        <v>0</v>
      </c>
      <c r="U77" s="26">
        <f>U78</f>
        <v>0</v>
      </c>
      <c r="V77" s="40">
        <f t="shared" si="64"/>
        <v>3</v>
      </c>
      <c r="W77" s="104">
        <f t="shared" si="8"/>
        <v>15</v>
      </c>
      <c r="X77" s="104">
        <f t="shared" si="8"/>
        <v>0</v>
      </c>
      <c r="Y77" s="104">
        <f t="shared" si="8"/>
        <v>0</v>
      </c>
      <c r="Z77" s="105">
        <f t="shared" si="8"/>
        <v>15</v>
      </c>
      <c r="AA77" s="95"/>
      <c r="AB77" s="95"/>
    </row>
    <row r="78" spans="1:28" ht="15.75" x14ac:dyDescent="0.25">
      <c r="A78" s="190"/>
      <c r="B78" s="191"/>
      <c r="C78" s="73" t="s">
        <v>59</v>
      </c>
      <c r="D78" s="32">
        <v>28</v>
      </c>
      <c r="E78" s="32">
        <v>0</v>
      </c>
      <c r="F78" s="32">
        <v>0</v>
      </c>
      <c r="G78" s="4">
        <f t="shared" si="54"/>
        <v>28</v>
      </c>
      <c r="H78" s="187"/>
      <c r="I78" s="21">
        <v>7</v>
      </c>
      <c r="J78" s="21">
        <v>0</v>
      </c>
      <c r="K78" s="21">
        <v>0</v>
      </c>
      <c r="L78" s="21">
        <f t="shared" si="47"/>
        <v>7</v>
      </c>
      <c r="M78" s="188"/>
      <c r="N78" s="30">
        <v>3</v>
      </c>
      <c r="O78" s="21">
        <v>0</v>
      </c>
      <c r="P78" s="21">
        <v>0</v>
      </c>
      <c r="Q78" s="21">
        <f t="shared" si="63"/>
        <v>3</v>
      </c>
      <c r="R78" s="188"/>
      <c r="S78" s="30">
        <v>3</v>
      </c>
      <c r="T78" s="21">
        <v>0</v>
      </c>
      <c r="U78" s="21">
        <v>0</v>
      </c>
      <c r="V78" s="34">
        <f t="shared" si="64"/>
        <v>3</v>
      </c>
      <c r="W78" s="104">
        <f t="shared" si="8"/>
        <v>15</v>
      </c>
      <c r="X78" s="104">
        <f t="shared" si="8"/>
        <v>0</v>
      </c>
      <c r="Y78" s="104">
        <f t="shared" si="8"/>
        <v>0</v>
      </c>
      <c r="Z78" s="105">
        <f t="shared" si="8"/>
        <v>15</v>
      </c>
      <c r="AA78" s="94">
        <v>2</v>
      </c>
      <c r="AB78" s="94">
        <v>1</v>
      </c>
    </row>
    <row r="79" spans="1:28" ht="15.75" x14ac:dyDescent="0.25">
      <c r="A79" s="164" t="s">
        <v>88</v>
      </c>
      <c r="B79" s="193" t="s">
        <v>22</v>
      </c>
      <c r="C79" s="9" t="s">
        <v>81</v>
      </c>
      <c r="D79" s="59">
        <f>D80</f>
        <v>0</v>
      </c>
      <c r="E79" s="59">
        <f t="shared" ref="E79:F79" si="65">E80</f>
        <v>20</v>
      </c>
      <c r="F79" s="59">
        <f t="shared" si="65"/>
        <v>0</v>
      </c>
      <c r="G79" s="6">
        <f t="shared" si="54"/>
        <v>20</v>
      </c>
      <c r="H79" s="195">
        <v>0.1</v>
      </c>
      <c r="I79" s="60">
        <f>I80</f>
        <v>0</v>
      </c>
      <c r="J79" s="60">
        <f t="shared" ref="J79:K79" si="66">J80</f>
        <v>2</v>
      </c>
      <c r="K79" s="60">
        <f t="shared" si="66"/>
        <v>0</v>
      </c>
      <c r="L79" s="60">
        <f t="shared" si="47"/>
        <v>2</v>
      </c>
      <c r="M79" s="197">
        <v>0.1</v>
      </c>
      <c r="N79" s="60">
        <f>N80</f>
        <v>0</v>
      </c>
      <c r="O79" s="60">
        <f t="shared" ref="O79:P79" si="67">O80</f>
        <v>2</v>
      </c>
      <c r="P79" s="60">
        <f t="shared" si="67"/>
        <v>0</v>
      </c>
      <c r="Q79" s="60">
        <f t="shared" si="63"/>
        <v>2</v>
      </c>
      <c r="R79" s="197">
        <v>0.1</v>
      </c>
      <c r="S79" s="60">
        <f>S80</f>
        <v>0</v>
      </c>
      <c r="T79" s="60">
        <f t="shared" ref="T79:U79" si="68">T80</f>
        <v>2</v>
      </c>
      <c r="U79" s="60">
        <f t="shared" si="68"/>
        <v>0</v>
      </c>
      <c r="V79" s="61">
        <f t="shared" si="64"/>
        <v>2</v>
      </c>
      <c r="W79" s="104">
        <f t="shared" si="8"/>
        <v>0</v>
      </c>
      <c r="X79" s="104">
        <f t="shared" si="8"/>
        <v>14</v>
      </c>
      <c r="Y79" s="104">
        <f t="shared" si="8"/>
        <v>0</v>
      </c>
      <c r="Z79" s="105">
        <f t="shared" si="8"/>
        <v>14</v>
      </c>
      <c r="AB79" s="94"/>
    </row>
    <row r="80" spans="1:28" ht="15.75" x14ac:dyDescent="0.25">
      <c r="A80" s="192"/>
      <c r="B80" s="194"/>
      <c r="C80" s="73" t="s">
        <v>89</v>
      </c>
      <c r="D80" s="32">
        <v>0</v>
      </c>
      <c r="E80" s="32">
        <v>20</v>
      </c>
      <c r="F80" s="32">
        <v>0</v>
      </c>
      <c r="G80" s="4">
        <v>25</v>
      </c>
      <c r="H80" s="196"/>
      <c r="I80" s="21">
        <v>0</v>
      </c>
      <c r="J80" s="21">
        <v>2</v>
      </c>
      <c r="K80" s="21">
        <v>0</v>
      </c>
      <c r="L80" s="21">
        <f t="shared" si="47"/>
        <v>2</v>
      </c>
      <c r="M80" s="198"/>
      <c r="N80" s="30">
        <v>0</v>
      </c>
      <c r="O80" s="21">
        <v>2</v>
      </c>
      <c r="P80" s="21">
        <v>0</v>
      </c>
      <c r="Q80" s="21">
        <f t="shared" si="63"/>
        <v>2</v>
      </c>
      <c r="R80" s="198"/>
      <c r="S80" s="30">
        <v>0</v>
      </c>
      <c r="T80" s="21">
        <v>2</v>
      </c>
      <c r="U80" s="21">
        <v>0</v>
      </c>
      <c r="V80" s="34">
        <f t="shared" si="64"/>
        <v>2</v>
      </c>
      <c r="W80" s="104">
        <f t="shared" si="8"/>
        <v>0</v>
      </c>
      <c r="X80" s="104">
        <f t="shared" si="8"/>
        <v>14</v>
      </c>
      <c r="Y80" s="104">
        <f t="shared" si="8"/>
        <v>0</v>
      </c>
      <c r="Z80" s="105">
        <f t="shared" si="8"/>
        <v>19</v>
      </c>
      <c r="AA80" s="94">
        <v>6</v>
      </c>
      <c r="AB80" s="94"/>
    </row>
    <row r="81" spans="1:28" s="12" customFormat="1" ht="15.75" x14ac:dyDescent="0.25">
      <c r="A81" s="164" t="s">
        <v>71</v>
      </c>
      <c r="B81" s="193" t="s">
        <v>72</v>
      </c>
      <c r="C81" s="9" t="s">
        <v>81</v>
      </c>
      <c r="D81" s="19">
        <f>D82</f>
        <v>10</v>
      </c>
      <c r="E81" s="19">
        <f>E82</f>
        <v>0</v>
      </c>
      <c r="F81" s="19">
        <f>F82</f>
        <v>0</v>
      </c>
      <c r="G81" s="5">
        <f t="shared" si="54"/>
        <v>10</v>
      </c>
      <c r="H81" s="171">
        <v>0.1</v>
      </c>
      <c r="I81" s="26">
        <v>1</v>
      </c>
      <c r="J81" s="26">
        <f>J82</f>
        <v>0</v>
      </c>
      <c r="K81" s="26">
        <f>K82</f>
        <v>0</v>
      </c>
      <c r="L81" s="26">
        <f t="shared" si="47"/>
        <v>1</v>
      </c>
      <c r="M81" s="173">
        <v>0.1</v>
      </c>
      <c r="N81" s="26">
        <v>1</v>
      </c>
      <c r="O81" s="26">
        <f>O82</f>
        <v>0</v>
      </c>
      <c r="P81" s="25">
        <v>0</v>
      </c>
      <c r="Q81" s="26">
        <f t="shared" si="63"/>
        <v>1</v>
      </c>
      <c r="R81" s="173">
        <v>0.1</v>
      </c>
      <c r="S81" s="26">
        <v>1</v>
      </c>
      <c r="T81" s="26">
        <f>T82</f>
        <v>0</v>
      </c>
      <c r="U81" s="26">
        <f>U82</f>
        <v>0</v>
      </c>
      <c r="V81" s="40">
        <f t="shared" si="64"/>
        <v>1</v>
      </c>
      <c r="W81" s="104">
        <f t="shared" si="8"/>
        <v>7</v>
      </c>
      <c r="X81" s="104">
        <f t="shared" si="8"/>
        <v>0</v>
      </c>
      <c r="Y81" s="104">
        <f t="shared" si="8"/>
        <v>0</v>
      </c>
      <c r="Z81" s="105">
        <f t="shared" si="8"/>
        <v>7</v>
      </c>
      <c r="AA81" s="95"/>
      <c r="AB81" s="95"/>
    </row>
    <row r="82" spans="1:28" ht="15.75" x14ac:dyDescent="0.25">
      <c r="A82" s="165"/>
      <c r="B82" s="194"/>
      <c r="C82" s="73" t="s">
        <v>73</v>
      </c>
      <c r="D82" s="32">
        <v>10</v>
      </c>
      <c r="E82" s="32">
        <v>0</v>
      </c>
      <c r="F82" s="32">
        <v>0</v>
      </c>
      <c r="G82" s="4">
        <f>SUM(D82:F82)</f>
        <v>10</v>
      </c>
      <c r="H82" s="187"/>
      <c r="I82" s="21">
        <v>1</v>
      </c>
      <c r="J82" s="21">
        <v>0</v>
      </c>
      <c r="K82" s="21">
        <v>0</v>
      </c>
      <c r="L82" s="21">
        <f t="shared" si="47"/>
        <v>1</v>
      </c>
      <c r="M82" s="188"/>
      <c r="N82" s="30">
        <v>1</v>
      </c>
      <c r="O82" s="21">
        <v>0</v>
      </c>
      <c r="P82" s="21">
        <v>0</v>
      </c>
      <c r="Q82" s="21">
        <f t="shared" si="63"/>
        <v>1</v>
      </c>
      <c r="R82" s="188"/>
      <c r="S82" s="30">
        <v>1</v>
      </c>
      <c r="T82" s="21">
        <v>0</v>
      </c>
      <c r="U82" s="21">
        <v>0</v>
      </c>
      <c r="V82" s="34">
        <f t="shared" si="64"/>
        <v>1</v>
      </c>
      <c r="W82" s="104">
        <f t="shared" ref="W82:Z123" si="69">D82-I82-N82-S82</f>
        <v>7</v>
      </c>
      <c r="X82" s="104">
        <f t="shared" si="69"/>
        <v>0</v>
      </c>
      <c r="Y82" s="104">
        <f t="shared" si="69"/>
        <v>0</v>
      </c>
      <c r="Z82" s="105">
        <f t="shared" si="69"/>
        <v>7</v>
      </c>
      <c r="AA82" s="94">
        <v>2</v>
      </c>
      <c r="AB82" s="94"/>
    </row>
    <row r="83" spans="1:28" ht="15.75" x14ac:dyDescent="0.25">
      <c r="A83" s="199" t="s">
        <v>65</v>
      </c>
      <c r="B83" s="200"/>
      <c r="C83" s="201"/>
      <c r="D83" s="15">
        <f>D15+D19+D22+D26+D30+D45+D49+D53+D58+D77+D79+D28+D81+D17+D24</f>
        <v>781</v>
      </c>
      <c r="E83" s="15">
        <f>E15+E19+E22+E26+E30+E45+E49+E53+E58+E77+E79+E28+E81+E17+E24</f>
        <v>426</v>
      </c>
      <c r="F83" s="15">
        <f>F15+F19+F22+F26+F30+F45+F49+F53+F58+F77+F79+F28+F81+F17+F24</f>
        <v>50</v>
      </c>
      <c r="G83" s="15">
        <f>SUM(D83:F83)</f>
        <v>1257</v>
      </c>
      <c r="H83" s="15"/>
      <c r="I83" s="80">
        <f>I15+I19+I22+I26+I30+I45+I49+I53+I58+I77+I79+I28+I81+I24+I17</f>
        <v>194</v>
      </c>
      <c r="J83" s="80">
        <f t="shared" ref="J83:K83" si="70">J15+J19+J22+J26+J30+J45+J49+J53+J58+J77+J79+J28+J81+J24+J17</f>
        <v>109</v>
      </c>
      <c r="K83" s="80">
        <f t="shared" si="70"/>
        <v>11</v>
      </c>
      <c r="L83" s="80">
        <f>L15+L19+L22+L26+L30+L45+L49+L53+L58+L77+L79+L28+L81+L17+L24</f>
        <v>314</v>
      </c>
      <c r="M83" s="15"/>
      <c r="N83" s="80">
        <f>N15+N19+N22+N26+N30+N45+N49+N53+N58+N77+N79+N28+N81+N24+N17</f>
        <v>99</v>
      </c>
      <c r="O83" s="80">
        <f t="shared" ref="O83:P83" si="71">O15+O19+O22+O26+O30+O45+O49+O53+O58+O77+O79+O28+O81+O24+O17</f>
        <v>47</v>
      </c>
      <c r="P83" s="80">
        <f t="shared" si="71"/>
        <v>6</v>
      </c>
      <c r="Q83" s="80">
        <f>Q15+Q19+Q22+Q26+Q30+Q45+Q49+Q53+Q58+Q77+Q79+Q28+Q81+Q17+Q24</f>
        <v>152</v>
      </c>
      <c r="R83" s="15"/>
      <c r="S83" s="80">
        <f>S15+S19+S22+S26+S30+S45+S49+S53+S58+S77+S79+S28+S81+S24+S17</f>
        <v>99</v>
      </c>
      <c r="T83" s="80">
        <f t="shared" ref="T83:U83" si="72">T15+T19+T22+T26+T30+T45+T49+T53+T58+T77+T79+T28+T81+T24+T17</f>
        <v>47</v>
      </c>
      <c r="U83" s="80">
        <f t="shared" si="72"/>
        <v>6</v>
      </c>
      <c r="V83" s="112">
        <f>V15+V19+V22+V26+V30+V45+V49+V53+V58+V77+V79+V28+V81+V17+V24</f>
        <v>152</v>
      </c>
      <c r="W83" s="104">
        <f t="shared" si="69"/>
        <v>389</v>
      </c>
      <c r="X83" s="104">
        <f t="shared" si="69"/>
        <v>223</v>
      </c>
      <c r="Y83" s="104">
        <f t="shared" si="69"/>
        <v>27</v>
      </c>
      <c r="Z83" s="105">
        <f t="shared" si="69"/>
        <v>639</v>
      </c>
      <c r="AB83" s="94"/>
    </row>
    <row r="84" spans="1:28" ht="23.25" customHeight="1" x14ac:dyDescent="0.25">
      <c r="A84" s="202" t="s">
        <v>74</v>
      </c>
      <c r="B84" s="203"/>
      <c r="C84" s="203"/>
      <c r="D84" s="203"/>
      <c r="E84" s="203"/>
      <c r="F84" s="203"/>
      <c r="G84" s="203"/>
      <c r="H84" s="203"/>
      <c r="I84" s="203"/>
      <c r="J84" s="203"/>
      <c r="K84" s="203"/>
      <c r="L84" s="203"/>
      <c r="M84" s="203"/>
      <c r="N84" s="203"/>
      <c r="O84" s="203"/>
      <c r="P84" s="203"/>
      <c r="Q84" s="203"/>
      <c r="R84" s="203"/>
      <c r="S84" s="203"/>
      <c r="T84" s="203"/>
      <c r="U84" s="203"/>
      <c r="V84" s="203"/>
      <c r="W84" s="104">
        <f t="shared" si="69"/>
        <v>0</v>
      </c>
      <c r="X84" s="104">
        <f t="shared" si="69"/>
        <v>0</v>
      </c>
      <c r="Y84" s="104">
        <f t="shared" si="69"/>
        <v>0</v>
      </c>
      <c r="Z84" s="105">
        <f t="shared" si="69"/>
        <v>0</v>
      </c>
      <c r="AB84" s="94"/>
    </row>
    <row r="85" spans="1:28" s="12" customFormat="1" ht="15.75" x14ac:dyDescent="0.25">
      <c r="A85" s="164" t="s">
        <v>75</v>
      </c>
      <c r="B85" s="184" t="s">
        <v>76</v>
      </c>
      <c r="C85" s="9" t="s">
        <v>81</v>
      </c>
      <c r="D85" s="19">
        <f>D86</f>
        <v>29</v>
      </c>
      <c r="E85" s="19">
        <f>E86</f>
        <v>0</v>
      </c>
      <c r="F85" s="19">
        <f>F86</f>
        <v>0</v>
      </c>
      <c r="G85" s="19">
        <f>SUM(D85:F85)</f>
        <v>29</v>
      </c>
      <c r="H85" s="173">
        <v>0.1</v>
      </c>
      <c r="I85" s="26">
        <f>I86</f>
        <v>3</v>
      </c>
      <c r="J85" s="26">
        <f>J86</f>
        <v>0</v>
      </c>
      <c r="K85" s="26">
        <f>K86</f>
        <v>0</v>
      </c>
      <c r="L85" s="26">
        <f>SUM(I85:K85)</f>
        <v>3</v>
      </c>
      <c r="M85" s="173">
        <v>0.1</v>
      </c>
      <c r="N85" s="26">
        <f>N86</f>
        <v>3</v>
      </c>
      <c r="O85" s="26">
        <f>O86</f>
        <v>0</v>
      </c>
      <c r="P85" s="26">
        <f>P86</f>
        <v>0</v>
      </c>
      <c r="Q85" s="26">
        <f>SUM(N85:P85)</f>
        <v>3</v>
      </c>
      <c r="R85" s="173">
        <v>0.1</v>
      </c>
      <c r="S85" s="26">
        <f>S86</f>
        <v>3</v>
      </c>
      <c r="T85" s="26">
        <f>T86</f>
        <v>0</v>
      </c>
      <c r="U85" s="26">
        <f>U86</f>
        <v>0</v>
      </c>
      <c r="V85" s="40">
        <f>SUM(S85:U85)</f>
        <v>3</v>
      </c>
      <c r="W85" s="104">
        <f t="shared" si="69"/>
        <v>20</v>
      </c>
      <c r="X85" s="104">
        <f t="shared" si="69"/>
        <v>0</v>
      </c>
      <c r="Y85" s="104">
        <f t="shared" si="69"/>
        <v>0</v>
      </c>
      <c r="Z85" s="105">
        <f t="shared" si="69"/>
        <v>20</v>
      </c>
      <c r="AA85" s="95"/>
      <c r="AB85" s="95"/>
    </row>
    <row r="86" spans="1:28" ht="47.25" x14ac:dyDescent="0.25">
      <c r="A86" s="165"/>
      <c r="B86" s="186"/>
      <c r="C86" s="73" t="s">
        <v>77</v>
      </c>
      <c r="D86" s="32">
        <v>29</v>
      </c>
      <c r="E86" s="32">
        <v>0</v>
      </c>
      <c r="F86" s="32">
        <v>0</v>
      </c>
      <c r="G86" s="32">
        <f>SUM(D86:F86)</f>
        <v>29</v>
      </c>
      <c r="H86" s="188"/>
      <c r="I86" s="21">
        <v>3</v>
      </c>
      <c r="J86" s="21">
        <v>0</v>
      </c>
      <c r="K86" s="21">
        <v>0</v>
      </c>
      <c r="L86" s="21">
        <f>SUM(I86:K86)</f>
        <v>3</v>
      </c>
      <c r="M86" s="188"/>
      <c r="N86" s="30">
        <v>3</v>
      </c>
      <c r="O86" s="21">
        <v>0</v>
      </c>
      <c r="P86" s="21">
        <v>0</v>
      </c>
      <c r="Q86" s="21">
        <f>SUM(N86:P86)</f>
        <v>3</v>
      </c>
      <c r="R86" s="188"/>
      <c r="S86" s="30">
        <v>3</v>
      </c>
      <c r="T86" s="21">
        <v>0</v>
      </c>
      <c r="U86" s="21">
        <v>0</v>
      </c>
      <c r="V86" s="34">
        <f>SUM(S86:U86)</f>
        <v>3</v>
      </c>
      <c r="W86" s="104">
        <f t="shared" si="69"/>
        <v>20</v>
      </c>
      <c r="X86" s="104">
        <f t="shared" si="69"/>
        <v>0</v>
      </c>
      <c r="Y86" s="104">
        <f t="shared" si="69"/>
        <v>0</v>
      </c>
      <c r="Z86" s="105">
        <f t="shared" si="69"/>
        <v>20</v>
      </c>
      <c r="AA86" s="94">
        <v>4</v>
      </c>
      <c r="AB86" s="94">
        <v>2</v>
      </c>
    </row>
    <row r="87" spans="1:28" ht="15.75" x14ac:dyDescent="0.25">
      <c r="A87" s="199" t="s">
        <v>65</v>
      </c>
      <c r="B87" s="200"/>
      <c r="C87" s="201"/>
      <c r="D87" s="15">
        <f>D85</f>
        <v>29</v>
      </c>
      <c r="E87" s="15">
        <f>E85</f>
        <v>0</v>
      </c>
      <c r="F87" s="15">
        <f>F85</f>
        <v>0</v>
      </c>
      <c r="G87" s="15">
        <f>G85</f>
        <v>29</v>
      </c>
      <c r="H87" s="19" t="s">
        <v>66</v>
      </c>
      <c r="I87" s="27">
        <f>I85</f>
        <v>3</v>
      </c>
      <c r="J87" s="27">
        <f>J85</f>
        <v>0</v>
      </c>
      <c r="K87" s="27">
        <f>K85</f>
        <v>0</v>
      </c>
      <c r="L87" s="15">
        <f>L85</f>
        <v>3</v>
      </c>
      <c r="M87" s="19" t="s">
        <v>66</v>
      </c>
      <c r="N87" s="27">
        <f>N85</f>
        <v>3</v>
      </c>
      <c r="O87" s="27">
        <f>O85</f>
        <v>0</v>
      </c>
      <c r="P87" s="27">
        <f>P85</f>
        <v>0</v>
      </c>
      <c r="Q87" s="15">
        <f>Q85</f>
        <v>3</v>
      </c>
      <c r="R87" s="19" t="s">
        <v>66</v>
      </c>
      <c r="S87" s="27">
        <f>S85</f>
        <v>3</v>
      </c>
      <c r="T87" s="27">
        <f>T85</f>
        <v>0</v>
      </c>
      <c r="U87" s="27">
        <f>U85</f>
        <v>0</v>
      </c>
      <c r="V87" s="41">
        <f>V85</f>
        <v>3</v>
      </c>
      <c r="W87" s="104">
        <f t="shared" si="69"/>
        <v>20</v>
      </c>
      <c r="X87" s="104">
        <f t="shared" si="69"/>
        <v>0</v>
      </c>
      <c r="Y87" s="104">
        <f t="shared" si="69"/>
        <v>0</v>
      </c>
      <c r="Z87" s="105">
        <f t="shared" si="69"/>
        <v>20</v>
      </c>
    </row>
    <row r="88" spans="1:28" ht="23.25" customHeight="1" x14ac:dyDescent="0.25">
      <c r="A88" s="202" t="s">
        <v>64</v>
      </c>
      <c r="B88" s="203"/>
      <c r="C88" s="203"/>
      <c r="D88" s="203"/>
      <c r="E88" s="203"/>
      <c r="F88" s="203"/>
      <c r="G88" s="203"/>
      <c r="H88" s="203"/>
      <c r="I88" s="203"/>
      <c r="J88" s="203"/>
      <c r="K88" s="203"/>
      <c r="L88" s="203"/>
      <c r="M88" s="203"/>
      <c r="N88" s="203"/>
      <c r="O88" s="203"/>
      <c r="P88" s="203"/>
      <c r="Q88" s="203"/>
      <c r="R88" s="203"/>
      <c r="S88" s="203"/>
      <c r="T88" s="203"/>
      <c r="U88" s="203"/>
      <c r="V88" s="203"/>
      <c r="W88" s="104">
        <f t="shared" si="69"/>
        <v>0</v>
      </c>
      <c r="X88" s="104">
        <f t="shared" si="69"/>
        <v>0</v>
      </c>
      <c r="Y88" s="104">
        <f t="shared" si="69"/>
        <v>0</v>
      </c>
      <c r="Z88" s="105">
        <f t="shared" si="69"/>
        <v>0</v>
      </c>
      <c r="AA88" s="97">
        <f>SUM(AA15:AA87)</f>
        <v>394</v>
      </c>
      <c r="AB88" s="97">
        <f>SUM(AB15:AB87)</f>
        <v>101</v>
      </c>
    </row>
    <row r="89" spans="1:28" ht="15" customHeight="1" x14ac:dyDescent="0.25">
      <c r="A89" s="164" t="s">
        <v>124</v>
      </c>
      <c r="B89" s="184" t="s">
        <v>51</v>
      </c>
      <c r="C89" s="9" t="s">
        <v>81</v>
      </c>
      <c r="D89" s="19">
        <f>D90</f>
        <v>15</v>
      </c>
      <c r="E89" s="19">
        <f>E90</f>
        <v>0</v>
      </c>
      <c r="F89" s="19">
        <f>F90</f>
        <v>0</v>
      </c>
      <c r="G89" s="19">
        <f>SUM(D89:F89)</f>
        <v>15</v>
      </c>
      <c r="H89" s="173">
        <v>0.1</v>
      </c>
      <c r="I89" s="26">
        <f>I90</f>
        <v>2</v>
      </c>
      <c r="J89" s="26" t="str">
        <f>J90</f>
        <v>0</v>
      </c>
      <c r="K89" s="26" t="str">
        <f>K90</f>
        <v>0</v>
      </c>
      <c r="L89" s="26">
        <f>SUM(I89:K89)</f>
        <v>2</v>
      </c>
      <c r="M89" s="171"/>
      <c r="N89" s="65"/>
      <c r="O89" s="65"/>
      <c r="P89" s="65"/>
      <c r="Q89" s="65"/>
      <c r="R89" s="171"/>
      <c r="S89" s="65"/>
      <c r="T89" s="65"/>
      <c r="U89" s="65"/>
      <c r="V89" s="65"/>
      <c r="W89" s="104"/>
      <c r="X89" s="104"/>
      <c r="Y89" s="104"/>
      <c r="Z89" s="105"/>
    </row>
    <row r="90" spans="1:28" ht="23.25" customHeight="1" x14ac:dyDescent="0.25">
      <c r="A90" s="165"/>
      <c r="B90" s="186"/>
      <c r="C90" s="73" t="s">
        <v>125</v>
      </c>
      <c r="D90" s="50">
        <v>15</v>
      </c>
      <c r="E90" s="50">
        <v>0</v>
      </c>
      <c r="F90" s="50">
        <v>0</v>
      </c>
      <c r="G90" s="50">
        <f>SUM(D90:F90)</f>
        <v>15</v>
      </c>
      <c r="H90" s="188"/>
      <c r="I90" s="66">
        <v>2</v>
      </c>
      <c r="J90" s="50" t="s">
        <v>126</v>
      </c>
      <c r="K90" s="50" t="s">
        <v>126</v>
      </c>
      <c r="L90" s="50">
        <f>SUM(I90:K90)</f>
        <v>2</v>
      </c>
      <c r="M90" s="187"/>
      <c r="N90" s="65"/>
      <c r="O90" s="65"/>
      <c r="P90" s="65"/>
      <c r="Q90" s="65"/>
      <c r="R90" s="187"/>
      <c r="S90" s="65"/>
      <c r="T90" s="65"/>
      <c r="U90" s="65"/>
      <c r="V90" s="65"/>
      <c r="W90" s="104"/>
      <c r="X90" s="104"/>
      <c r="Y90" s="104"/>
      <c r="Z90" s="105"/>
    </row>
    <row r="91" spans="1:28" s="12" customFormat="1" ht="15.75" x14ac:dyDescent="0.25">
      <c r="A91" s="181" t="s">
        <v>9</v>
      </c>
      <c r="B91" s="184" t="s">
        <v>0</v>
      </c>
      <c r="C91" s="9" t="s">
        <v>81</v>
      </c>
      <c r="D91" s="19">
        <f>SUM(D92:D107)</f>
        <v>128</v>
      </c>
      <c r="E91" s="19">
        <f>SUM(E92:E107)</f>
        <v>114</v>
      </c>
      <c r="F91" s="19">
        <f>SUM(F92:F107)</f>
        <v>0</v>
      </c>
      <c r="G91" s="19">
        <f>SUM(D91:F91)</f>
        <v>242</v>
      </c>
      <c r="H91" s="173">
        <v>0.2</v>
      </c>
      <c r="I91" s="26">
        <f>SUM(I92:I107)</f>
        <v>26</v>
      </c>
      <c r="J91" s="26">
        <f t="shared" ref="J91:L91" si="73">SUM(J92:J107)</f>
        <v>23</v>
      </c>
      <c r="K91" s="26">
        <f t="shared" si="73"/>
        <v>0</v>
      </c>
      <c r="L91" s="26">
        <f t="shared" si="73"/>
        <v>49</v>
      </c>
      <c r="M91" s="173"/>
      <c r="N91" s="26"/>
      <c r="O91" s="26"/>
      <c r="P91" s="26"/>
      <c r="Q91" s="26"/>
      <c r="R91" s="173"/>
      <c r="S91" s="26"/>
      <c r="T91" s="26"/>
      <c r="U91" s="26"/>
      <c r="V91" s="40"/>
      <c r="W91" s="104">
        <f t="shared" si="69"/>
        <v>102</v>
      </c>
      <c r="X91" s="104">
        <f t="shared" si="69"/>
        <v>91</v>
      </c>
      <c r="Y91" s="104">
        <f t="shared" si="69"/>
        <v>0</v>
      </c>
      <c r="Z91" s="105">
        <f t="shared" si="69"/>
        <v>193</v>
      </c>
      <c r="AA91" s="95"/>
      <c r="AB91" s="91"/>
    </row>
    <row r="92" spans="1:28" ht="31.5" x14ac:dyDescent="0.25">
      <c r="A92" s="182"/>
      <c r="B92" s="185"/>
      <c r="C92" s="73" t="s">
        <v>33</v>
      </c>
      <c r="D92" s="32">
        <v>15</v>
      </c>
      <c r="E92" s="32">
        <v>0</v>
      </c>
      <c r="F92" s="32">
        <v>0</v>
      </c>
      <c r="G92" s="32">
        <f t="shared" ref="G92:G119" si="74">SUM(D92:F92)</f>
        <v>15</v>
      </c>
      <c r="H92" s="174"/>
      <c r="I92" s="21">
        <v>3</v>
      </c>
      <c r="J92" s="21">
        <v>0</v>
      </c>
      <c r="K92" s="21">
        <v>0</v>
      </c>
      <c r="L92" s="21">
        <f>SUM(I92:K92)</f>
        <v>3</v>
      </c>
      <c r="M92" s="204"/>
      <c r="N92" s="21"/>
      <c r="O92" s="21"/>
      <c r="P92" s="21"/>
      <c r="Q92" s="21"/>
      <c r="R92" s="174"/>
      <c r="S92" s="21"/>
      <c r="T92" s="21"/>
      <c r="U92" s="21"/>
      <c r="V92" s="34"/>
      <c r="W92" s="104">
        <f t="shared" si="69"/>
        <v>12</v>
      </c>
      <c r="X92" s="104">
        <f t="shared" si="69"/>
        <v>0</v>
      </c>
      <c r="Y92" s="104">
        <f t="shared" si="69"/>
        <v>0</v>
      </c>
      <c r="Z92" s="105">
        <f t="shared" si="69"/>
        <v>12</v>
      </c>
    </row>
    <row r="93" spans="1:28" ht="47.25" x14ac:dyDescent="0.25">
      <c r="A93" s="182"/>
      <c r="B93" s="185"/>
      <c r="C93" s="73" t="s">
        <v>144</v>
      </c>
      <c r="D93" s="32">
        <v>0</v>
      </c>
      <c r="E93" s="32">
        <v>15</v>
      </c>
      <c r="F93" s="32">
        <v>0</v>
      </c>
      <c r="G93" s="32">
        <f t="shared" si="74"/>
        <v>15</v>
      </c>
      <c r="H93" s="174"/>
      <c r="I93" s="21">
        <v>0</v>
      </c>
      <c r="J93" s="21">
        <v>3</v>
      </c>
      <c r="K93" s="21">
        <v>0</v>
      </c>
      <c r="L93" s="21">
        <f t="shared" ref="L93:L107" si="75">SUM(I93:K93)</f>
        <v>3</v>
      </c>
      <c r="M93" s="204"/>
      <c r="N93" s="21"/>
      <c r="O93" s="21"/>
      <c r="P93" s="21"/>
      <c r="Q93" s="21"/>
      <c r="R93" s="174"/>
      <c r="S93" s="21"/>
      <c r="T93" s="21"/>
      <c r="U93" s="21"/>
      <c r="V93" s="34"/>
      <c r="W93" s="104">
        <f t="shared" si="69"/>
        <v>0</v>
      </c>
      <c r="X93" s="104">
        <f t="shared" si="69"/>
        <v>12</v>
      </c>
      <c r="Y93" s="104">
        <f t="shared" si="69"/>
        <v>0</v>
      </c>
      <c r="Z93" s="105">
        <f t="shared" si="69"/>
        <v>12</v>
      </c>
    </row>
    <row r="94" spans="1:28" ht="47.25" x14ac:dyDescent="0.25">
      <c r="A94" s="182"/>
      <c r="B94" s="185"/>
      <c r="C94" s="73" t="s">
        <v>143</v>
      </c>
      <c r="D94" s="32">
        <v>19</v>
      </c>
      <c r="E94" s="32">
        <v>0</v>
      </c>
      <c r="F94" s="32">
        <v>0</v>
      </c>
      <c r="G94" s="32">
        <f t="shared" si="74"/>
        <v>19</v>
      </c>
      <c r="H94" s="174"/>
      <c r="I94" s="21">
        <v>4</v>
      </c>
      <c r="J94" s="21">
        <v>0</v>
      </c>
      <c r="K94" s="21">
        <v>0</v>
      </c>
      <c r="L94" s="21">
        <f t="shared" si="75"/>
        <v>4</v>
      </c>
      <c r="M94" s="204"/>
      <c r="N94" s="21"/>
      <c r="O94" s="21"/>
      <c r="P94" s="21"/>
      <c r="Q94" s="21"/>
      <c r="R94" s="174"/>
      <c r="S94" s="21"/>
      <c r="T94" s="21"/>
      <c r="U94" s="21"/>
      <c r="V94" s="34"/>
      <c r="W94" s="104">
        <f t="shared" si="69"/>
        <v>15</v>
      </c>
      <c r="X94" s="104">
        <f t="shared" si="69"/>
        <v>0</v>
      </c>
      <c r="Y94" s="104">
        <f t="shared" si="69"/>
        <v>0</v>
      </c>
      <c r="Z94" s="105">
        <f t="shared" si="69"/>
        <v>15</v>
      </c>
    </row>
    <row r="95" spans="1:28" ht="31.5" x14ac:dyDescent="0.25">
      <c r="A95" s="182"/>
      <c r="B95" s="185"/>
      <c r="C95" s="71" t="s">
        <v>90</v>
      </c>
      <c r="D95" s="32">
        <v>0</v>
      </c>
      <c r="E95" s="32">
        <v>20</v>
      </c>
      <c r="F95" s="32">
        <v>0</v>
      </c>
      <c r="G95" s="32">
        <f t="shared" si="74"/>
        <v>20</v>
      </c>
      <c r="H95" s="174"/>
      <c r="I95" s="21">
        <v>0</v>
      </c>
      <c r="J95" s="21">
        <v>5</v>
      </c>
      <c r="K95" s="21">
        <v>0</v>
      </c>
      <c r="L95" s="21">
        <f t="shared" si="75"/>
        <v>5</v>
      </c>
      <c r="M95" s="204"/>
      <c r="N95" s="21"/>
      <c r="O95" s="21"/>
      <c r="P95" s="21"/>
      <c r="Q95" s="21"/>
      <c r="R95" s="174"/>
      <c r="S95" s="21"/>
      <c r="T95" s="21"/>
      <c r="U95" s="21"/>
      <c r="V95" s="34"/>
      <c r="W95" s="104">
        <f t="shared" si="69"/>
        <v>0</v>
      </c>
      <c r="X95" s="104">
        <f t="shared" si="69"/>
        <v>15</v>
      </c>
      <c r="Y95" s="104">
        <f t="shared" si="69"/>
        <v>0</v>
      </c>
      <c r="Z95" s="105">
        <f t="shared" si="69"/>
        <v>15</v>
      </c>
    </row>
    <row r="96" spans="1:28" ht="47.25" x14ac:dyDescent="0.25">
      <c r="A96" s="182"/>
      <c r="B96" s="185"/>
      <c r="C96" s="81" t="s">
        <v>92</v>
      </c>
      <c r="D96" s="32">
        <v>0</v>
      </c>
      <c r="E96" s="32">
        <v>16</v>
      </c>
      <c r="F96" s="32">
        <v>0</v>
      </c>
      <c r="G96" s="32">
        <f t="shared" si="74"/>
        <v>16</v>
      </c>
      <c r="H96" s="174"/>
      <c r="I96" s="21">
        <v>0</v>
      </c>
      <c r="J96" s="30">
        <v>3</v>
      </c>
      <c r="K96" s="21">
        <v>0</v>
      </c>
      <c r="L96" s="21">
        <f t="shared" si="75"/>
        <v>3</v>
      </c>
      <c r="M96" s="204"/>
      <c r="N96" s="21"/>
      <c r="O96" s="21"/>
      <c r="P96" s="21"/>
      <c r="Q96" s="21"/>
      <c r="R96" s="174"/>
      <c r="S96" s="21"/>
      <c r="T96" s="21"/>
      <c r="U96" s="21"/>
      <c r="V96" s="34"/>
      <c r="W96" s="104">
        <f t="shared" si="69"/>
        <v>0</v>
      </c>
      <c r="X96" s="104">
        <f t="shared" si="69"/>
        <v>13</v>
      </c>
      <c r="Y96" s="104">
        <f t="shared" si="69"/>
        <v>0</v>
      </c>
      <c r="Z96" s="105">
        <f t="shared" si="69"/>
        <v>13</v>
      </c>
    </row>
    <row r="97" spans="1:28" ht="31.5" x14ac:dyDescent="0.25">
      <c r="A97" s="182"/>
      <c r="B97" s="185"/>
      <c r="C97" s="73" t="s">
        <v>145</v>
      </c>
      <c r="D97" s="32">
        <v>0</v>
      </c>
      <c r="E97" s="32">
        <v>15</v>
      </c>
      <c r="F97" s="32">
        <v>0</v>
      </c>
      <c r="G97" s="32">
        <f t="shared" si="74"/>
        <v>15</v>
      </c>
      <c r="H97" s="174"/>
      <c r="I97" s="21">
        <v>0</v>
      </c>
      <c r="J97" s="30">
        <v>3</v>
      </c>
      <c r="K97" s="21">
        <v>0</v>
      </c>
      <c r="L97" s="21">
        <f t="shared" si="75"/>
        <v>3</v>
      </c>
      <c r="M97" s="204"/>
      <c r="N97" s="21"/>
      <c r="O97" s="21"/>
      <c r="P97" s="21"/>
      <c r="Q97" s="21"/>
      <c r="R97" s="174"/>
      <c r="S97" s="21"/>
      <c r="T97" s="21"/>
      <c r="U97" s="21"/>
      <c r="V97" s="34"/>
      <c r="W97" s="104">
        <f t="shared" si="69"/>
        <v>0</v>
      </c>
      <c r="X97" s="104">
        <f t="shared" si="69"/>
        <v>12</v>
      </c>
      <c r="Y97" s="104">
        <f t="shared" si="69"/>
        <v>0</v>
      </c>
      <c r="Z97" s="105">
        <f t="shared" si="69"/>
        <v>12</v>
      </c>
    </row>
    <row r="98" spans="1:28" ht="31.5" x14ac:dyDescent="0.25">
      <c r="A98" s="182"/>
      <c r="B98" s="185"/>
      <c r="C98" s="73" t="s">
        <v>78</v>
      </c>
      <c r="D98" s="32">
        <v>12</v>
      </c>
      <c r="E98" s="32">
        <v>0</v>
      </c>
      <c r="F98" s="32">
        <v>0</v>
      </c>
      <c r="G98" s="32">
        <f t="shared" si="74"/>
        <v>12</v>
      </c>
      <c r="H98" s="174"/>
      <c r="I98" s="21">
        <v>2</v>
      </c>
      <c r="J98" s="30">
        <v>0</v>
      </c>
      <c r="K98" s="21">
        <v>0</v>
      </c>
      <c r="L98" s="21">
        <f t="shared" si="75"/>
        <v>2</v>
      </c>
      <c r="M98" s="204"/>
      <c r="N98" s="21"/>
      <c r="O98" s="21"/>
      <c r="P98" s="21"/>
      <c r="Q98" s="21"/>
      <c r="R98" s="174"/>
      <c r="S98" s="21"/>
      <c r="T98" s="21"/>
      <c r="U98" s="21"/>
      <c r="V98" s="34"/>
      <c r="W98" s="104">
        <f t="shared" si="69"/>
        <v>10</v>
      </c>
      <c r="X98" s="104">
        <f t="shared" si="69"/>
        <v>0</v>
      </c>
      <c r="Y98" s="104">
        <f t="shared" si="69"/>
        <v>0</v>
      </c>
      <c r="Z98" s="105">
        <f t="shared" si="69"/>
        <v>10</v>
      </c>
    </row>
    <row r="99" spans="1:28" ht="31.5" x14ac:dyDescent="0.25">
      <c r="A99" s="182"/>
      <c r="B99" s="185"/>
      <c r="C99" s="73" t="s">
        <v>128</v>
      </c>
      <c r="D99" s="50">
        <v>12</v>
      </c>
      <c r="E99" s="50">
        <v>0</v>
      </c>
      <c r="F99" s="50">
        <v>0</v>
      </c>
      <c r="G99" s="50">
        <f t="shared" si="74"/>
        <v>12</v>
      </c>
      <c r="H99" s="174"/>
      <c r="I99" s="21">
        <v>2</v>
      </c>
      <c r="J99" s="30">
        <v>0</v>
      </c>
      <c r="K99" s="21">
        <v>0</v>
      </c>
      <c r="L99" s="21">
        <f t="shared" si="75"/>
        <v>2</v>
      </c>
      <c r="M99" s="204"/>
      <c r="N99" s="21"/>
      <c r="O99" s="21"/>
      <c r="P99" s="21"/>
      <c r="Q99" s="21"/>
      <c r="R99" s="174"/>
      <c r="S99" s="21"/>
      <c r="T99" s="21"/>
      <c r="U99" s="21"/>
      <c r="V99" s="52"/>
      <c r="W99" s="104">
        <f t="shared" si="69"/>
        <v>10</v>
      </c>
      <c r="X99" s="104">
        <f t="shared" si="69"/>
        <v>0</v>
      </c>
      <c r="Y99" s="104">
        <f t="shared" si="69"/>
        <v>0</v>
      </c>
      <c r="Z99" s="105">
        <f t="shared" si="69"/>
        <v>10</v>
      </c>
    </row>
    <row r="100" spans="1:28" ht="31.5" x14ac:dyDescent="0.25">
      <c r="A100" s="182"/>
      <c r="B100" s="185"/>
      <c r="C100" s="73" t="s">
        <v>96</v>
      </c>
      <c r="D100" s="32">
        <v>14</v>
      </c>
      <c r="E100" s="32">
        <v>0</v>
      </c>
      <c r="F100" s="32">
        <v>0</v>
      </c>
      <c r="G100" s="32">
        <f t="shared" si="74"/>
        <v>14</v>
      </c>
      <c r="H100" s="174"/>
      <c r="I100" s="21">
        <v>3</v>
      </c>
      <c r="J100" s="30">
        <v>0</v>
      </c>
      <c r="K100" s="21">
        <v>0</v>
      </c>
      <c r="L100" s="21">
        <f t="shared" si="75"/>
        <v>3</v>
      </c>
      <c r="M100" s="204"/>
      <c r="N100" s="21"/>
      <c r="O100" s="21"/>
      <c r="P100" s="21"/>
      <c r="Q100" s="21"/>
      <c r="R100" s="174"/>
      <c r="S100" s="21"/>
      <c r="T100" s="21"/>
      <c r="U100" s="21"/>
      <c r="V100" s="34"/>
      <c r="W100" s="104">
        <f t="shared" si="69"/>
        <v>11</v>
      </c>
      <c r="X100" s="104">
        <f t="shared" si="69"/>
        <v>0</v>
      </c>
      <c r="Y100" s="104">
        <f t="shared" si="69"/>
        <v>0</v>
      </c>
      <c r="Z100" s="105">
        <f t="shared" si="69"/>
        <v>11</v>
      </c>
    </row>
    <row r="101" spans="1:28" ht="47.25" x14ac:dyDescent="0.25">
      <c r="A101" s="182"/>
      <c r="B101" s="185"/>
      <c r="C101" s="71" t="s">
        <v>91</v>
      </c>
      <c r="D101" s="32">
        <v>14</v>
      </c>
      <c r="E101" s="32">
        <v>0</v>
      </c>
      <c r="F101" s="32">
        <v>0</v>
      </c>
      <c r="G101" s="32">
        <f t="shared" si="74"/>
        <v>14</v>
      </c>
      <c r="H101" s="174"/>
      <c r="I101" s="21">
        <v>3</v>
      </c>
      <c r="J101" s="30">
        <v>0</v>
      </c>
      <c r="K101" s="21">
        <v>0</v>
      </c>
      <c r="L101" s="21">
        <f t="shared" si="75"/>
        <v>3</v>
      </c>
      <c r="M101" s="204"/>
      <c r="N101" s="21"/>
      <c r="O101" s="21"/>
      <c r="P101" s="21"/>
      <c r="Q101" s="21"/>
      <c r="R101" s="174"/>
      <c r="S101" s="21"/>
      <c r="T101" s="21"/>
      <c r="U101" s="21"/>
      <c r="V101" s="34"/>
      <c r="W101" s="104">
        <f t="shared" si="69"/>
        <v>11</v>
      </c>
      <c r="X101" s="104">
        <f t="shared" si="69"/>
        <v>0</v>
      </c>
      <c r="Y101" s="104">
        <f t="shared" si="69"/>
        <v>0</v>
      </c>
      <c r="Z101" s="105">
        <f t="shared" si="69"/>
        <v>11</v>
      </c>
    </row>
    <row r="102" spans="1:28" ht="47.25" x14ac:dyDescent="0.25">
      <c r="A102" s="182"/>
      <c r="B102" s="185"/>
      <c r="C102" s="73" t="s">
        <v>130</v>
      </c>
      <c r="D102" s="32">
        <v>0</v>
      </c>
      <c r="E102" s="32">
        <v>16</v>
      </c>
      <c r="F102" s="32">
        <v>0</v>
      </c>
      <c r="G102" s="32">
        <f t="shared" si="74"/>
        <v>16</v>
      </c>
      <c r="H102" s="174"/>
      <c r="I102" s="21">
        <v>0</v>
      </c>
      <c r="J102" s="30">
        <v>3</v>
      </c>
      <c r="K102" s="21">
        <v>0</v>
      </c>
      <c r="L102" s="21">
        <f t="shared" si="75"/>
        <v>3</v>
      </c>
      <c r="M102" s="204"/>
      <c r="N102" s="21"/>
      <c r="O102" s="21"/>
      <c r="P102" s="21"/>
      <c r="Q102" s="21"/>
      <c r="R102" s="174"/>
      <c r="S102" s="21"/>
      <c r="T102" s="21"/>
      <c r="U102" s="21"/>
      <c r="V102" s="34"/>
      <c r="W102" s="104">
        <f t="shared" si="69"/>
        <v>0</v>
      </c>
      <c r="X102" s="104">
        <f t="shared" si="69"/>
        <v>13</v>
      </c>
      <c r="Y102" s="104">
        <f t="shared" si="69"/>
        <v>0</v>
      </c>
      <c r="Z102" s="105">
        <f t="shared" si="69"/>
        <v>13</v>
      </c>
    </row>
    <row r="103" spans="1:28" ht="31.5" x14ac:dyDescent="0.25">
      <c r="A103" s="182"/>
      <c r="B103" s="185"/>
      <c r="C103" s="73" t="s">
        <v>34</v>
      </c>
      <c r="D103" s="32">
        <v>14</v>
      </c>
      <c r="E103" s="32">
        <v>0</v>
      </c>
      <c r="F103" s="32">
        <v>0</v>
      </c>
      <c r="G103" s="32">
        <f t="shared" si="74"/>
        <v>14</v>
      </c>
      <c r="H103" s="174"/>
      <c r="I103" s="21">
        <v>3</v>
      </c>
      <c r="J103" s="30">
        <v>0</v>
      </c>
      <c r="K103" s="21">
        <v>0</v>
      </c>
      <c r="L103" s="21">
        <f t="shared" si="75"/>
        <v>3</v>
      </c>
      <c r="M103" s="204"/>
      <c r="N103" s="21"/>
      <c r="O103" s="21"/>
      <c r="P103" s="21"/>
      <c r="Q103" s="21"/>
      <c r="R103" s="174"/>
      <c r="S103" s="21"/>
      <c r="T103" s="21"/>
      <c r="U103" s="21"/>
      <c r="V103" s="34"/>
      <c r="W103" s="104">
        <f t="shared" si="69"/>
        <v>11</v>
      </c>
      <c r="X103" s="104">
        <f t="shared" si="69"/>
        <v>0</v>
      </c>
      <c r="Y103" s="104">
        <f t="shared" si="69"/>
        <v>0</v>
      </c>
      <c r="Z103" s="105">
        <f t="shared" si="69"/>
        <v>11</v>
      </c>
    </row>
    <row r="104" spans="1:28" ht="47.25" x14ac:dyDescent="0.25">
      <c r="A104" s="182"/>
      <c r="B104" s="185"/>
      <c r="C104" s="73" t="s">
        <v>131</v>
      </c>
      <c r="D104" s="32">
        <v>0</v>
      </c>
      <c r="E104" s="32">
        <v>16</v>
      </c>
      <c r="F104" s="32">
        <v>0</v>
      </c>
      <c r="G104" s="32">
        <f t="shared" si="74"/>
        <v>16</v>
      </c>
      <c r="H104" s="174"/>
      <c r="I104" s="21">
        <v>0</v>
      </c>
      <c r="J104" s="30">
        <v>3</v>
      </c>
      <c r="K104" s="21">
        <v>0</v>
      </c>
      <c r="L104" s="21">
        <f t="shared" si="75"/>
        <v>3</v>
      </c>
      <c r="M104" s="204"/>
      <c r="N104" s="21"/>
      <c r="O104" s="21"/>
      <c r="P104" s="21"/>
      <c r="Q104" s="21"/>
      <c r="R104" s="174"/>
      <c r="S104" s="21"/>
      <c r="T104" s="21"/>
      <c r="U104" s="21"/>
      <c r="V104" s="34"/>
      <c r="W104" s="104">
        <f t="shared" si="69"/>
        <v>0</v>
      </c>
      <c r="X104" s="104">
        <f t="shared" si="69"/>
        <v>13</v>
      </c>
      <c r="Y104" s="104">
        <f t="shared" si="69"/>
        <v>0</v>
      </c>
      <c r="Z104" s="105">
        <f t="shared" si="69"/>
        <v>13</v>
      </c>
    </row>
    <row r="105" spans="1:28" ht="31.5" x14ac:dyDescent="0.25">
      <c r="A105" s="182"/>
      <c r="B105" s="185"/>
      <c r="C105" s="73" t="s">
        <v>35</v>
      </c>
      <c r="D105" s="32">
        <v>14</v>
      </c>
      <c r="E105" s="32">
        <v>0</v>
      </c>
      <c r="F105" s="32">
        <v>0</v>
      </c>
      <c r="G105" s="32">
        <f t="shared" si="74"/>
        <v>14</v>
      </c>
      <c r="H105" s="174"/>
      <c r="I105" s="21">
        <v>3</v>
      </c>
      <c r="J105" s="30">
        <v>0</v>
      </c>
      <c r="K105" s="21">
        <v>0</v>
      </c>
      <c r="L105" s="21">
        <f t="shared" si="75"/>
        <v>3</v>
      </c>
      <c r="M105" s="204"/>
      <c r="N105" s="21"/>
      <c r="O105" s="21"/>
      <c r="P105" s="21"/>
      <c r="Q105" s="21"/>
      <c r="R105" s="174"/>
      <c r="S105" s="21"/>
      <c r="T105" s="21"/>
      <c r="U105" s="21"/>
      <c r="V105" s="34"/>
      <c r="W105" s="104">
        <f t="shared" si="69"/>
        <v>11</v>
      </c>
      <c r="X105" s="104">
        <f t="shared" si="69"/>
        <v>0</v>
      </c>
      <c r="Y105" s="104">
        <f t="shared" si="69"/>
        <v>0</v>
      </c>
      <c r="Z105" s="105">
        <f t="shared" si="69"/>
        <v>11</v>
      </c>
    </row>
    <row r="106" spans="1:28" ht="31.5" x14ac:dyDescent="0.25">
      <c r="A106" s="182"/>
      <c r="B106" s="185"/>
      <c r="C106" s="73" t="s">
        <v>46</v>
      </c>
      <c r="D106" s="32">
        <v>0</v>
      </c>
      <c r="E106" s="32">
        <v>16</v>
      </c>
      <c r="F106" s="32">
        <v>0</v>
      </c>
      <c r="G106" s="32">
        <f t="shared" si="74"/>
        <v>16</v>
      </c>
      <c r="H106" s="174"/>
      <c r="I106" s="21">
        <v>0</v>
      </c>
      <c r="J106" s="21">
        <v>3</v>
      </c>
      <c r="K106" s="21">
        <v>0</v>
      </c>
      <c r="L106" s="21">
        <f t="shared" si="75"/>
        <v>3</v>
      </c>
      <c r="M106" s="204"/>
      <c r="N106" s="21"/>
      <c r="O106" s="21"/>
      <c r="P106" s="21"/>
      <c r="Q106" s="21"/>
      <c r="R106" s="174"/>
      <c r="S106" s="21"/>
      <c r="T106" s="21"/>
      <c r="U106" s="21"/>
      <c r="V106" s="34"/>
      <c r="W106" s="104">
        <f t="shared" si="69"/>
        <v>0</v>
      </c>
      <c r="X106" s="104">
        <f t="shared" si="69"/>
        <v>13</v>
      </c>
      <c r="Y106" s="104">
        <f t="shared" si="69"/>
        <v>0</v>
      </c>
      <c r="Z106" s="105">
        <f t="shared" si="69"/>
        <v>13</v>
      </c>
    </row>
    <row r="107" spans="1:28" ht="31.5" x14ac:dyDescent="0.25">
      <c r="A107" s="183"/>
      <c r="B107" s="186"/>
      <c r="C107" s="73" t="s">
        <v>47</v>
      </c>
      <c r="D107" s="32">
        <v>14</v>
      </c>
      <c r="E107" s="32">
        <v>0</v>
      </c>
      <c r="F107" s="32">
        <v>0</v>
      </c>
      <c r="G107" s="32">
        <f t="shared" si="74"/>
        <v>14</v>
      </c>
      <c r="H107" s="188"/>
      <c r="I107" s="21">
        <v>3</v>
      </c>
      <c r="J107" s="21">
        <v>0</v>
      </c>
      <c r="K107" s="21">
        <v>0</v>
      </c>
      <c r="L107" s="21">
        <f t="shared" si="75"/>
        <v>3</v>
      </c>
      <c r="M107" s="205"/>
      <c r="N107" s="21"/>
      <c r="O107" s="21"/>
      <c r="P107" s="21"/>
      <c r="Q107" s="21"/>
      <c r="R107" s="188"/>
      <c r="S107" s="21"/>
      <c r="T107" s="21"/>
      <c r="U107" s="21"/>
      <c r="V107" s="34"/>
      <c r="W107" s="104">
        <f t="shared" si="69"/>
        <v>11</v>
      </c>
      <c r="X107" s="104">
        <f t="shared" si="69"/>
        <v>0</v>
      </c>
      <c r="Y107" s="104">
        <f t="shared" si="69"/>
        <v>0</v>
      </c>
      <c r="Z107" s="105">
        <f t="shared" si="69"/>
        <v>11</v>
      </c>
    </row>
    <row r="108" spans="1:28" s="12" customFormat="1" ht="15.75" x14ac:dyDescent="0.25">
      <c r="A108" s="181" t="s">
        <v>10</v>
      </c>
      <c r="B108" s="184" t="s">
        <v>2</v>
      </c>
      <c r="C108" s="9" t="s">
        <v>81</v>
      </c>
      <c r="D108" s="19">
        <f>SUM(D109:D112)</f>
        <v>16</v>
      </c>
      <c r="E108" s="19">
        <f>SUM(E109:E112)</f>
        <v>31</v>
      </c>
      <c r="F108" s="19">
        <f>SUM(F109:F112)</f>
        <v>0</v>
      </c>
      <c r="G108" s="19">
        <f t="shared" si="74"/>
        <v>47</v>
      </c>
      <c r="H108" s="173">
        <v>0.2</v>
      </c>
      <c r="I108" s="26">
        <f>SUM(I109:I112)</f>
        <v>4</v>
      </c>
      <c r="J108" s="26">
        <f t="shared" ref="J108:L108" si="76">SUM(J109:J112)</f>
        <v>6</v>
      </c>
      <c r="K108" s="26">
        <f t="shared" si="76"/>
        <v>0</v>
      </c>
      <c r="L108" s="26">
        <f t="shared" si="76"/>
        <v>10</v>
      </c>
      <c r="M108" s="173"/>
      <c r="N108" s="26"/>
      <c r="O108" s="26"/>
      <c r="P108" s="26"/>
      <c r="Q108" s="26"/>
      <c r="R108" s="173"/>
      <c r="S108" s="26"/>
      <c r="T108" s="26"/>
      <c r="U108" s="26"/>
      <c r="V108" s="40"/>
      <c r="W108" s="104">
        <f t="shared" si="69"/>
        <v>12</v>
      </c>
      <c r="X108" s="104">
        <f t="shared" si="69"/>
        <v>25</v>
      </c>
      <c r="Y108" s="104">
        <f t="shared" si="69"/>
        <v>0</v>
      </c>
      <c r="Z108" s="105">
        <f t="shared" si="69"/>
        <v>37</v>
      </c>
      <c r="AA108" s="95"/>
      <c r="AB108" s="91"/>
    </row>
    <row r="109" spans="1:28" ht="31.5" x14ac:dyDescent="0.25">
      <c r="A109" s="182"/>
      <c r="B109" s="185"/>
      <c r="C109" s="73" t="s">
        <v>127</v>
      </c>
      <c r="D109" s="32">
        <v>0</v>
      </c>
      <c r="E109" s="32">
        <v>15</v>
      </c>
      <c r="F109" s="32">
        <v>0</v>
      </c>
      <c r="G109" s="32">
        <f t="shared" si="74"/>
        <v>15</v>
      </c>
      <c r="H109" s="174"/>
      <c r="I109" s="21">
        <v>0</v>
      </c>
      <c r="J109" s="21">
        <v>3</v>
      </c>
      <c r="K109" s="21">
        <v>0</v>
      </c>
      <c r="L109" s="21">
        <f>SUM(I109:K109)</f>
        <v>3</v>
      </c>
      <c r="M109" s="174"/>
      <c r="N109" s="21"/>
      <c r="O109" s="21"/>
      <c r="P109" s="21"/>
      <c r="Q109" s="21"/>
      <c r="R109" s="174"/>
      <c r="S109" s="21"/>
      <c r="T109" s="21"/>
      <c r="U109" s="21"/>
      <c r="V109" s="34"/>
      <c r="W109" s="104">
        <f t="shared" si="69"/>
        <v>0</v>
      </c>
      <c r="X109" s="104">
        <f t="shared" si="69"/>
        <v>12</v>
      </c>
      <c r="Y109" s="104">
        <f t="shared" si="69"/>
        <v>0</v>
      </c>
      <c r="Z109" s="105">
        <f t="shared" si="69"/>
        <v>12</v>
      </c>
    </row>
    <row r="110" spans="1:28" ht="15.75" x14ac:dyDescent="0.25">
      <c r="A110" s="182"/>
      <c r="B110" s="185"/>
      <c r="C110" s="73" t="s">
        <v>48</v>
      </c>
      <c r="D110" s="32">
        <v>8</v>
      </c>
      <c r="E110" s="32">
        <v>0</v>
      </c>
      <c r="F110" s="32">
        <v>0</v>
      </c>
      <c r="G110" s="32">
        <f t="shared" si="74"/>
        <v>8</v>
      </c>
      <c r="H110" s="174"/>
      <c r="I110" s="21">
        <v>2</v>
      </c>
      <c r="J110" s="21">
        <v>0</v>
      </c>
      <c r="K110" s="21">
        <v>0</v>
      </c>
      <c r="L110" s="21">
        <f t="shared" ref="L110:L119" si="77">SUM(I110:K110)</f>
        <v>2</v>
      </c>
      <c r="M110" s="174"/>
      <c r="N110" s="21"/>
      <c r="O110" s="21"/>
      <c r="P110" s="21"/>
      <c r="Q110" s="21"/>
      <c r="R110" s="174"/>
      <c r="S110" s="21"/>
      <c r="T110" s="21"/>
      <c r="U110" s="21"/>
      <c r="V110" s="34"/>
      <c r="W110" s="104">
        <f t="shared" si="69"/>
        <v>6</v>
      </c>
      <c r="X110" s="104">
        <f t="shared" si="69"/>
        <v>0</v>
      </c>
      <c r="Y110" s="104">
        <f t="shared" si="69"/>
        <v>0</v>
      </c>
      <c r="Z110" s="105">
        <f t="shared" si="69"/>
        <v>6</v>
      </c>
    </row>
    <row r="111" spans="1:28" ht="47.25" x14ac:dyDescent="0.25">
      <c r="A111" s="182"/>
      <c r="B111" s="185"/>
      <c r="C111" s="73" t="s">
        <v>132</v>
      </c>
      <c r="D111" s="50">
        <v>8</v>
      </c>
      <c r="E111" s="50">
        <v>0</v>
      </c>
      <c r="F111" s="50">
        <v>0</v>
      </c>
      <c r="G111" s="50">
        <f t="shared" si="74"/>
        <v>8</v>
      </c>
      <c r="H111" s="174"/>
      <c r="I111" s="21">
        <v>2</v>
      </c>
      <c r="J111" s="21">
        <v>0</v>
      </c>
      <c r="K111" s="21">
        <v>0</v>
      </c>
      <c r="L111" s="21">
        <f t="shared" si="77"/>
        <v>2</v>
      </c>
      <c r="M111" s="174"/>
      <c r="N111" s="21"/>
      <c r="O111" s="21"/>
      <c r="P111" s="21"/>
      <c r="Q111" s="21"/>
      <c r="R111" s="174"/>
      <c r="S111" s="21"/>
      <c r="T111" s="21"/>
      <c r="U111" s="21"/>
      <c r="V111" s="52"/>
      <c r="W111" s="104">
        <f t="shared" si="69"/>
        <v>6</v>
      </c>
      <c r="X111" s="104">
        <f t="shared" si="69"/>
        <v>0</v>
      </c>
      <c r="Y111" s="104">
        <f t="shared" si="69"/>
        <v>0</v>
      </c>
      <c r="Z111" s="105"/>
    </row>
    <row r="112" spans="1:28" ht="15.75" x14ac:dyDescent="0.25">
      <c r="A112" s="183"/>
      <c r="B112" s="186"/>
      <c r="C112" s="73" t="s">
        <v>80</v>
      </c>
      <c r="D112" s="32">
        <v>0</v>
      </c>
      <c r="E112" s="32">
        <v>16</v>
      </c>
      <c r="F112" s="32">
        <v>0</v>
      </c>
      <c r="G112" s="32">
        <f t="shared" si="74"/>
        <v>16</v>
      </c>
      <c r="H112" s="188"/>
      <c r="I112" s="21">
        <v>0</v>
      </c>
      <c r="J112" s="21">
        <v>3</v>
      </c>
      <c r="K112" s="21">
        <v>0</v>
      </c>
      <c r="L112" s="21">
        <f t="shared" si="77"/>
        <v>3</v>
      </c>
      <c r="M112" s="188"/>
      <c r="N112" s="21"/>
      <c r="O112" s="21"/>
      <c r="P112" s="21"/>
      <c r="Q112" s="21"/>
      <c r="R112" s="188"/>
      <c r="S112" s="21"/>
      <c r="T112" s="21"/>
      <c r="U112" s="21"/>
      <c r="V112" s="34"/>
      <c r="W112" s="104">
        <f t="shared" si="69"/>
        <v>0</v>
      </c>
      <c r="X112" s="104">
        <f t="shared" si="69"/>
        <v>13</v>
      </c>
      <c r="Y112" s="104">
        <f t="shared" si="69"/>
        <v>0</v>
      </c>
      <c r="Z112" s="105">
        <f t="shared" si="69"/>
        <v>13</v>
      </c>
    </row>
    <row r="113" spans="1:28" s="12" customFormat="1" ht="15.75" x14ac:dyDescent="0.25">
      <c r="A113" s="181" t="s">
        <v>11</v>
      </c>
      <c r="B113" s="184" t="s">
        <v>4</v>
      </c>
      <c r="C113" s="9" t="s">
        <v>81</v>
      </c>
      <c r="D113" s="19">
        <f>D114</f>
        <v>0</v>
      </c>
      <c r="E113" s="19">
        <f>E114</f>
        <v>16</v>
      </c>
      <c r="F113" s="19">
        <f>F114</f>
        <v>0</v>
      </c>
      <c r="G113" s="19">
        <f t="shared" si="74"/>
        <v>16</v>
      </c>
      <c r="H113" s="171">
        <v>0.3</v>
      </c>
      <c r="I113" s="26">
        <f>I114</f>
        <v>0</v>
      </c>
      <c r="J113" s="26">
        <f t="shared" ref="J113:K113" si="78">J114</f>
        <v>5</v>
      </c>
      <c r="K113" s="26">
        <f t="shared" si="78"/>
        <v>0</v>
      </c>
      <c r="L113" s="26">
        <f t="shared" si="77"/>
        <v>5</v>
      </c>
      <c r="M113" s="171"/>
      <c r="N113" s="26"/>
      <c r="O113" s="26"/>
      <c r="P113" s="26"/>
      <c r="Q113" s="26"/>
      <c r="R113" s="171"/>
      <c r="S113" s="26"/>
      <c r="T113" s="26"/>
      <c r="U113" s="26"/>
      <c r="V113" s="40"/>
      <c r="W113" s="104">
        <f t="shared" si="69"/>
        <v>0</v>
      </c>
      <c r="X113" s="104">
        <f t="shared" si="69"/>
        <v>11</v>
      </c>
      <c r="Y113" s="104">
        <f t="shared" si="69"/>
        <v>0</v>
      </c>
      <c r="Z113" s="105">
        <f t="shared" si="69"/>
        <v>11</v>
      </c>
      <c r="AA113" s="95"/>
      <c r="AB113" s="91"/>
    </row>
    <row r="114" spans="1:28" ht="78.75" x14ac:dyDescent="0.25">
      <c r="A114" s="183"/>
      <c r="B114" s="186"/>
      <c r="C114" s="73" t="s">
        <v>146</v>
      </c>
      <c r="D114" s="32">
        <v>0</v>
      </c>
      <c r="E114" s="32">
        <v>16</v>
      </c>
      <c r="F114" s="32">
        <v>0</v>
      </c>
      <c r="G114" s="32">
        <f t="shared" si="74"/>
        <v>16</v>
      </c>
      <c r="H114" s="187"/>
      <c r="I114" s="21">
        <v>0</v>
      </c>
      <c r="J114" s="21">
        <v>5</v>
      </c>
      <c r="K114" s="21">
        <v>0</v>
      </c>
      <c r="L114" s="21">
        <f t="shared" si="77"/>
        <v>5</v>
      </c>
      <c r="M114" s="187"/>
      <c r="N114" s="21"/>
      <c r="O114" s="21"/>
      <c r="P114" s="21"/>
      <c r="Q114" s="21"/>
      <c r="R114" s="187"/>
      <c r="S114" s="21"/>
      <c r="T114" s="21"/>
      <c r="U114" s="21"/>
      <c r="V114" s="34"/>
      <c r="W114" s="104">
        <f t="shared" si="69"/>
        <v>0</v>
      </c>
      <c r="X114" s="104">
        <f t="shared" si="69"/>
        <v>11</v>
      </c>
      <c r="Y114" s="104">
        <f t="shared" si="69"/>
        <v>0</v>
      </c>
      <c r="Z114" s="105">
        <f t="shared" si="69"/>
        <v>11</v>
      </c>
    </row>
    <row r="115" spans="1:28" s="12" customFormat="1" ht="15.75" x14ac:dyDescent="0.25">
      <c r="A115" s="181" t="s">
        <v>12</v>
      </c>
      <c r="B115" s="184" t="s">
        <v>38</v>
      </c>
      <c r="C115" s="9" t="s">
        <v>81</v>
      </c>
      <c r="D115" s="19">
        <f>SUM(D116:D119)</f>
        <v>24</v>
      </c>
      <c r="E115" s="19">
        <f>SUM(E116:E119)</f>
        <v>30</v>
      </c>
      <c r="F115" s="19">
        <f>SUM(F116:F119)</f>
        <v>0</v>
      </c>
      <c r="G115" s="19">
        <f t="shared" si="74"/>
        <v>54</v>
      </c>
      <c r="H115" s="171">
        <v>0.3</v>
      </c>
      <c r="I115" s="26">
        <f>SUM(I116:I119)</f>
        <v>8</v>
      </c>
      <c r="J115" s="26">
        <f>SUM(J116:J119)</f>
        <v>10</v>
      </c>
      <c r="K115" s="26">
        <f>SUM(K116:K119)</f>
        <v>0</v>
      </c>
      <c r="L115" s="26">
        <f>SUM(L116:L119)</f>
        <v>18</v>
      </c>
      <c r="M115" s="171"/>
      <c r="N115" s="26"/>
      <c r="O115" s="26"/>
      <c r="P115" s="26"/>
      <c r="Q115" s="26"/>
      <c r="R115" s="171"/>
      <c r="S115" s="26"/>
      <c r="T115" s="26"/>
      <c r="U115" s="26"/>
      <c r="V115" s="40"/>
      <c r="W115" s="104">
        <f t="shared" si="69"/>
        <v>16</v>
      </c>
      <c r="X115" s="104">
        <f t="shared" si="69"/>
        <v>20</v>
      </c>
      <c r="Y115" s="104">
        <f t="shared" si="69"/>
        <v>0</v>
      </c>
      <c r="Z115" s="105">
        <f t="shared" si="69"/>
        <v>36</v>
      </c>
      <c r="AA115" s="95"/>
      <c r="AB115" s="91"/>
    </row>
    <row r="116" spans="1:28" ht="31.5" x14ac:dyDescent="0.25">
      <c r="A116" s="182"/>
      <c r="B116" s="185"/>
      <c r="C116" s="73" t="s">
        <v>36</v>
      </c>
      <c r="D116" s="32">
        <v>12</v>
      </c>
      <c r="E116" s="32">
        <v>0</v>
      </c>
      <c r="F116" s="32">
        <v>0</v>
      </c>
      <c r="G116" s="32">
        <f t="shared" si="74"/>
        <v>12</v>
      </c>
      <c r="H116" s="172"/>
      <c r="I116" s="21">
        <v>4</v>
      </c>
      <c r="J116" s="21">
        <v>0</v>
      </c>
      <c r="K116" s="21">
        <v>0</v>
      </c>
      <c r="L116" s="21">
        <f t="shared" si="77"/>
        <v>4</v>
      </c>
      <c r="M116" s="172"/>
      <c r="N116" s="21"/>
      <c r="O116" s="21"/>
      <c r="P116" s="21"/>
      <c r="Q116" s="21"/>
      <c r="R116" s="172"/>
      <c r="S116" s="21"/>
      <c r="T116" s="21"/>
      <c r="U116" s="21"/>
      <c r="V116" s="34"/>
      <c r="W116" s="104">
        <f t="shared" si="69"/>
        <v>8</v>
      </c>
      <c r="X116" s="104">
        <f t="shared" si="69"/>
        <v>0</v>
      </c>
      <c r="Y116" s="104">
        <f t="shared" si="69"/>
        <v>0</v>
      </c>
      <c r="Z116" s="105">
        <f t="shared" si="69"/>
        <v>8</v>
      </c>
    </row>
    <row r="117" spans="1:28" ht="31.5" x14ac:dyDescent="0.25">
      <c r="A117" s="182"/>
      <c r="B117" s="185"/>
      <c r="C117" s="73" t="s">
        <v>129</v>
      </c>
      <c r="D117" s="32">
        <v>0</v>
      </c>
      <c r="E117" s="32">
        <v>15</v>
      </c>
      <c r="F117" s="32">
        <v>0</v>
      </c>
      <c r="G117" s="32">
        <f t="shared" si="74"/>
        <v>15</v>
      </c>
      <c r="H117" s="172"/>
      <c r="I117" s="21">
        <v>0</v>
      </c>
      <c r="J117" s="21">
        <v>5</v>
      </c>
      <c r="K117" s="21">
        <v>0</v>
      </c>
      <c r="L117" s="21">
        <f t="shared" si="77"/>
        <v>5</v>
      </c>
      <c r="M117" s="172"/>
      <c r="N117" s="21"/>
      <c r="O117" s="21"/>
      <c r="P117" s="21"/>
      <c r="Q117" s="21"/>
      <c r="R117" s="172"/>
      <c r="S117" s="21"/>
      <c r="T117" s="21"/>
      <c r="U117" s="21"/>
      <c r="V117" s="34"/>
      <c r="W117" s="104">
        <f t="shared" si="69"/>
        <v>0</v>
      </c>
      <c r="X117" s="104">
        <f t="shared" si="69"/>
        <v>10</v>
      </c>
      <c r="Y117" s="104">
        <f t="shared" si="69"/>
        <v>0</v>
      </c>
      <c r="Z117" s="105">
        <f t="shared" si="69"/>
        <v>10</v>
      </c>
    </row>
    <row r="118" spans="1:28" ht="31.5" x14ac:dyDescent="0.25">
      <c r="A118" s="182"/>
      <c r="B118" s="185"/>
      <c r="C118" s="73" t="s">
        <v>37</v>
      </c>
      <c r="D118" s="32">
        <v>12</v>
      </c>
      <c r="E118" s="32">
        <v>0</v>
      </c>
      <c r="F118" s="32">
        <v>0</v>
      </c>
      <c r="G118" s="32">
        <f t="shared" si="74"/>
        <v>12</v>
      </c>
      <c r="H118" s="172"/>
      <c r="I118" s="21">
        <v>4</v>
      </c>
      <c r="J118" s="21">
        <v>0</v>
      </c>
      <c r="K118" s="21">
        <v>0</v>
      </c>
      <c r="L118" s="21">
        <f t="shared" si="77"/>
        <v>4</v>
      </c>
      <c r="M118" s="172"/>
      <c r="N118" s="21"/>
      <c r="O118" s="21"/>
      <c r="P118" s="21"/>
      <c r="Q118" s="21"/>
      <c r="R118" s="172"/>
      <c r="S118" s="21"/>
      <c r="T118" s="21"/>
      <c r="U118" s="21"/>
      <c r="V118" s="34"/>
      <c r="W118" s="104">
        <f t="shared" si="69"/>
        <v>8</v>
      </c>
      <c r="X118" s="104">
        <f t="shared" si="69"/>
        <v>0</v>
      </c>
      <c r="Y118" s="104">
        <f t="shared" si="69"/>
        <v>0</v>
      </c>
      <c r="Z118" s="105">
        <f t="shared" si="69"/>
        <v>8</v>
      </c>
    </row>
    <row r="119" spans="1:28" ht="15.75" x14ac:dyDescent="0.25">
      <c r="A119" s="182"/>
      <c r="B119" s="185"/>
      <c r="C119" s="73" t="s">
        <v>79</v>
      </c>
      <c r="D119" s="32">
        <v>0</v>
      </c>
      <c r="E119" s="32">
        <v>15</v>
      </c>
      <c r="F119" s="32">
        <v>0</v>
      </c>
      <c r="G119" s="32">
        <f t="shared" si="74"/>
        <v>15</v>
      </c>
      <c r="H119" s="172"/>
      <c r="I119" s="21">
        <v>0</v>
      </c>
      <c r="J119" s="21">
        <v>5</v>
      </c>
      <c r="K119" s="21">
        <v>0</v>
      </c>
      <c r="L119" s="21">
        <f t="shared" si="77"/>
        <v>5</v>
      </c>
      <c r="M119" s="172"/>
      <c r="N119" s="21"/>
      <c r="O119" s="21"/>
      <c r="P119" s="21"/>
      <c r="Q119" s="21"/>
      <c r="R119" s="172"/>
      <c r="S119" s="21"/>
      <c r="T119" s="21"/>
      <c r="U119" s="21"/>
      <c r="V119" s="34"/>
      <c r="W119" s="104">
        <f t="shared" si="69"/>
        <v>0</v>
      </c>
      <c r="X119" s="104">
        <f t="shared" si="69"/>
        <v>10</v>
      </c>
      <c r="Y119" s="104">
        <f t="shared" si="69"/>
        <v>0</v>
      </c>
      <c r="Z119" s="105">
        <f t="shared" si="69"/>
        <v>10</v>
      </c>
    </row>
    <row r="120" spans="1:28" s="11" customFormat="1" ht="15.75" x14ac:dyDescent="0.25">
      <c r="A120" s="181" t="s">
        <v>61</v>
      </c>
      <c r="B120" s="207" t="s">
        <v>58</v>
      </c>
      <c r="C120" s="9" t="s">
        <v>81</v>
      </c>
      <c r="D120" s="10">
        <f>SUM(D121:D122)</f>
        <v>14</v>
      </c>
      <c r="E120" s="10">
        <f t="shared" ref="E120:F120" si="79">SUM(E121:E122)</f>
        <v>15</v>
      </c>
      <c r="F120" s="10">
        <f t="shared" si="79"/>
        <v>0</v>
      </c>
      <c r="G120" s="10">
        <f>SUM(G121:G122)</f>
        <v>29</v>
      </c>
      <c r="H120" s="210">
        <v>0.05</v>
      </c>
      <c r="I120" s="28">
        <f>SUM(I121:I122)</f>
        <v>1</v>
      </c>
      <c r="J120" s="28">
        <f t="shared" ref="J120:L120" si="80">SUM(J121:J122)</f>
        <v>1</v>
      </c>
      <c r="K120" s="28">
        <f t="shared" si="80"/>
        <v>0</v>
      </c>
      <c r="L120" s="28">
        <f t="shared" si="80"/>
        <v>2</v>
      </c>
      <c r="M120" s="210"/>
      <c r="N120" s="28"/>
      <c r="O120" s="28"/>
      <c r="P120" s="28"/>
      <c r="Q120" s="28"/>
      <c r="R120" s="210"/>
      <c r="S120" s="28"/>
      <c r="T120" s="28"/>
      <c r="U120" s="28"/>
      <c r="V120" s="42"/>
      <c r="W120" s="104">
        <f t="shared" si="69"/>
        <v>13</v>
      </c>
      <c r="X120" s="104">
        <f t="shared" si="69"/>
        <v>14</v>
      </c>
      <c r="Y120" s="104">
        <f t="shared" si="69"/>
        <v>0</v>
      </c>
      <c r="Z120" s="105">
        <f t="shared" si="69"/>
        <v>27</v>
      </c>
      <c r="AA120" s="95"/>
      <c r="AB120" s="92"/>
    </row>
    <row r="121" spans="1:28" s="11" customFormat="1" ht="47.25" x14ac:dyDescent="0.25">
      <c r="A121" s="206"/>
      <c r="B121" s="208"/>
      <c r="C121" s="67" t="s">
        <v>123</v>
      </c>
      <c r="D121" s="64">
        <v>0</v>
      </c>
      <c r="E121" s="64">
        <v>15</v>
      </c>
      <c r="F121" s="64">
        <v>0</v>
      </c>
      <c r="G121" s="50">
        <f>SUM(D121:F121)</f>
        <v>15</v>
      </c>
      <c r="H121" s="211"/>
      <c r="I121" s="45">
        <v>0</v>
      </c>
      <c r="J121" s="45">
        <v>1</v>
      </c>
      <c r="K121" s="45">
        <v>0</v>
      </c>
      <c r="L121" s="20">
        <f>SUM(I121:K121)</f>
        <v>1</v>
      </c>
      <c r="M121" s="211"/>
      <c r="N121" s="62"/>
      <c r="O121" s="62"/>
      <c r="P121" s="62"/>
      <c r="Q121" s="62"/>
      <c r="R121" s="211"/>
      <c r="S121" s="62"/>
      <c r="T121" s="62"/>
      <c r="U121" s="62"/>
      <c r="V121" s="63"/>
      <c r="W121" s="104">
        <f t="shared" si="69"/>
        <v>0</v>
      </c>
      <c r="X121" s="104">
        <f t="shared" si="69"/>
        <v>14</v>
      </c>
      <c r="Y121" s="104">
        <f t="shared" si="69"/>
        <v>0</v>
      </c>
      <c r="Z121" s="105">
        <f t="shared" si="69"/>
        <v>14</v>
      </c>
      <c r="AA121" s="95"/>
      <c r="AB121" s="92"/>
    </row>
    <row r="122" spans="1:28" s="2" customFormat="1" ht="31.5" x14ac:dyDescent="0.25">
      <c r="A122" s="182"/>
      <c r="B122" s="209"/>
      <c r="C122" s="82" t="s">
        <v>62</v>
      </c>
      <c r="D122" s="32">
        <v>14</v>
      </c>
      <c r="E122" s="32">
        <v>0</v>
      </c>
      <c r="F122" s="32">
        <v>0</v>
      </c>
      <c r="G122" s="32">
        <f>SUM(D122:F122)</f>
        <v>14</v>
      </c>
      <c r="H122" s="212"/>
      <c r="I122" s="20">
        <v>1</v>
      </c>
      <c r="J122" s="20">
        <v>0</v>
      </c>
      <c r="K122" s="20">
        <v>0</v>
      </c>
      <c r="L122" s="20">
        <f>SUM(I122:K122)</f>
        <v>1</v>
      </c>
      <c r="M122" s="212"/>
      <c r="N122" s="20"/>
      <c r="O122" s="20"/>
      <c r="P122" s="20"/>
      <c r="Q122" s="20"/>
      <c r="R122" s="212"/>
      <c r="S122" s="20"/>
      <c r="T122" s="20"/>
      <c r="U122" s="20"/>
      <c r="V122" s="43"/>
      <c r="W122" s="104">
        <f t="shared" si="69"/>
        <v>13</v>
      </c>
      <c r="X122" s="104">
        <f t="shared" si="69"/>
        <v>0</v>
      </c>
      <c r="Y122" s="104">
        <f t="shared" si="69"/>
        <v>0</v>
      </c>
      <c r="Z122" s="105">
        <f t="shared" si="69"/>
        <v>13</v>
      </c>
      <c r="AA122" s="94"/>
      <c r="AB122" s="93"/>
    </row>
    <row r="123" spans="1:28" s="2" customFormat="1" ht="15.75" x14ac:dyDescent="0.25">
      <c r="A123" s="199" t="s">
        <v>65</v>
      </c>
      <c r="B123" s="200"/>
      <c r="C123" s="201"/>
      <c r="D123" s="16">
        <f>D91+D108+D113+D115+D120+D89</f>
        <v>197</v>
      </c>
      <c r="E123" s="16">
        <f>E91+E108+E113+E115+E120+E89</f>
        <v>206</v>
      </c>
      <c r="F123" s="16">
        <f t="shared" ref="F123" si="81">F91+F108+F113+F115+F120+F89</f>
        <v>0</v>
      </c>
      <c r="G123" s="16">
        <f>SUM(D123:F123)</f>
        <v>403</v>
      </c>
      <c r="H123" s="16"/>
      <c r="I123" s="16">
        <f>I91+I108+I113+I115+I120+I89</f>
        <v>41</v>
      </c>
      <c r="J123" s="16">
        <f t="shared" ref="J123:K123" si="82">J91+J108+J113+J115+J120+J89</f>
        <v>45</v>
      </c>
      <c r="K123" s="16">
        <f t="shared" si="82"/>
        <v>0</v>
      </c>
      <c r="L123" s="16">
        <f>L91+L108+L113+L115+L120+L89</f>
        <v>86</v>
      </c>
      <c r="M123" s="16"/>
      <c r="N123" s="16"/>
      <c r="O123" s="16"/>
      <c r="P123" s="16"/>
      <c r="Q123" s="31"/>
      <c r="R123" s="16"/>
      <c r="S123" s="16"/>
      <c r="T123" s="16"/>
      <c r="U123" s="16"/>
      <c r="V123" s="44"/>
      <c r="W123" s="104">
        <f t="shared" si="69"/>
        <v>156</v>
      </c>
      <c r="X123" s="104">
        <f t="shared" si="69"/>
        <v>161</v>
      </c>
      <c r="Y123" s="104">
        <f t="shared" si="69"/>
        <v>0</v>
      </c>
      <c r="Z123" s="105">
        <f>G123-L123-Q123-V123</f>
        <v>317</v>
      </c>
      <c r="AA123" s="94"/>
      <c r="AB123" s="93"/>
    </row>
  </sheetData>
  <mergeCells count="136">
    <mergeCell ref="A123:C123"/>
    <mergeCell ref="A115:A119"/>
    <mergeCell ref="B115:B119"/>
    <mergeCell ref="H115:H119"/>
    <mergeCell ref="M115:M119"/>
    <mergeCell ref="R115:R119"/>
    <mergeCell ref="A120:A122"/>
    <mergeCell ref="B120:B122"/>
    <mergeCell ref="H120:H122"/>
    <mergeCell ref="M120:M122"/>
    <mergeCell ref="R120:R122"/>
    <mergeCell ref="A108:A112"/>
    <mergeCell ref="B108:B112"/>
    <mergeCell ref="H108:H112"/>
    <mergeCell ref="M108:M112"/>
    <mergeCell ref="R108:R112"/>
    <mergeCell ref="A113:A114"/>
    <mergeCell ref="B113:B114"/>
    <mergeCell ref="H113:H114"/>
    <mergeCell ref="M113:M114"/>
    <mergeCell ref="R113:R114"/>
    <mergeCell ref="A81:A82"/>
    <mergeCell ref="B81:B82"/>
    <mergeCell ref="H81:H82"/>
    <mergeCell ref="M81:M82"/>
    <mergeCell ref="R81:R82"/>
    <mergeCell ref="A87:C87"/>
    <mergeCell ref="A88:V88"/>
    <mergeCell ref="A91:A107"/>
    <mergeCell ref="B91:B107"/>
    <mergeCell ref="H91:H107"/>
    <mergeCell ref="M91:M107"/>
    <mergeCell ref="R91:R107"/>
    <mergeCell ref="A83:C83"/>
    <mergeCell ref="A84:V84"/>
    <mergeCell ref="A85:A86"/>
    <mergeCell ref="B85:B86"/>
    <mergeCell ref="H85:H86"/>
    <mergeCell ref="M85:M86"/>
    <mergeCell ref="R85:R86"/>
    <mergeCell ref="A89:A90"/>
    <mergeCell ref="B89:B90"/>
    <mergeCell ref="H89:H90"/>
    <mergeCell ref="M89:M90"/>
    <mergeCell ref="R89:R90"/>
    <mergeCell ref="A77:A78"/>
    <mergeCell ref="B77:B78"/>
    <mergeCell ref="H77:H78"/>
    <mergeCell ref="M77:M78"/>
    <mergeCell ref="R77:R78"/>
    <mergeCell ref="A79:A80"/>
    <mergeCell ref="B79:B80"/>
    <mergeCell ref="H79:H80"/>
    <mergeCell ref="M79:M80"/>
    <mergeCell ref="R79:R80"/>
    <mergeCell ref="A53:A57"/>
    <mergeCell ref="B53:B57"/>
    <mergeCell ref="H53:H57"/>
    <mergeCell ref="M53:M57"/>
    <mergeCell ref="R53:R57"/>
    <mergeCell ref="A58:A76"/>
    <mergeCell ref="B58:B76"/>
    <mergeCell ref="H58:H76"/>
    <mergeCell ref="M58:M76"/>
    <mergeCell ref="R58:R76"/>
    <mergeCell ref="A45:A48"/>
    <mergeCell ref="B45:B48"/>
    <mergeCell ref="H45:H48"/>
    <mergeCell ref="M45:M48"/>
    <mergeCell ref="R45:R48"/>
    <mergeCell ref="A49:A52"/>
    <mergeCell ref="B49:B52"/>
    <mergeCell ref="H49:H52"/>
    <mergeCell ref="M49:M52"/>
    <mergeCell ref="R49:R52"/>
    <mergeCell ref="A26:A27"/>
    <mergeCell ref="B26:B27"/>
    <mergeCell ref="H26:H27"/>
    <mergeCell ref="M26:M27"/>
    <mergeCell ref="R26:R27"/>
    <mergeCell ref="A30:A44"/>
    <mergeCell ref="B30:B44"/>
    <mergeCell ref="H30:H44"/>
    <mergeCell ref="M30:M44"/>
    <mergeCell ref="R30:R44"/>
    <mergeCell ref="A28:A29"/>
    <mergeCell ref="B28:B29"/>
    <mergeCell ref="H28:H29"/>
    <mergeCell ref="M28:M29"/>
    <mergeCell ref="R28:R29"/>
    <mergeCell ref="A14:V14"/>
    <mergeCell ref="A15:A16"/>
    <mergeCell ref="B15:B16"/>
    <mergeCell ref="H15:H16"/>
    <mergeCell ref="M15:M16"/>
    <mergeCell ref="R15:R16"/>
    <mergeCell ref="A22:A23"/>
    <mergeCell ref="B22:B23"/>
    <mergeCell ref="B19:B21"/>
    <mergeCell ref="H19:H21"/>
    <mergeCell ref="M22:M25"/>
    <mergeCell ref="R22:R25"/>
    <mergeCell ref="H22:H25"/>
    <mergeCell ref="A17:A18"/>
    <mergeCell ref="B17:B18"/>
    <mergeCell ref="H17:H18"/>
    <mergeCell ref="M17:M18"/>
    <mergeCell ref="R17:R18"/>
    <mergeCell ref="A19:A21"/>
    <mergeCell ref="M19:M21"/>
    <mergeCell ref="R19:R21"/>
    <mergeCell ref="A24:A25"/>
    <mergeCell ref="B24:B25"/>
    <mergeCell ref="W12:Z12"/>
    <mergeCell ref="M7:Q7"/>
    <mergeCell ref="R7:V7"/>
    <mergeCell ref="N8:Q8"/>
    <mergeCell ref="S8:V8"/>
    <mergeCell ref="A11:V11"/>
    <mergeCell ref="A12:A13"/>
    <mergeCell ref="B12:B13"/>
    <mergeCell ref="C12:C13"/>
    <mergeCell ref="D12:G12"/>
    <mergeCell ref="H12:H13"/>
    <mergeCell ref="A1:V1"/>
    <mergeCell ref="A2:V2"/>
    <mergeCell ref="A3:V3"/>
    <mergeCell ref="N5:Q5"/>
    <mergeCell ref="S5:V5"/>
    <mergeCell ref="M6:Q6"/>
    <mergeCell ref="R6:V6"/>
    <mergeCell ref="I12:L12"/>
    <mergeCell ref="M12:M13"/>
    <mergeCell ref="N12:Q12"/>
    <mergeCell ref="R12:R13"/>
    <mergeCell ref="S12:V12"/>
  </mergeCells>
  <printOptions horizontalCentered="1"/>
  <pageMargins left="0.11811023622047245" right="0.11811023622047245" top="0.35433070866141736" bottom="0.35433070866141736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КВОТА ЦО</vt:lpstr>
      <vt:lpstr>'КВОТА ЦО'!__UnoMark__570_849710968</vt:lpstr>
      <vt:lpstr>'КВОТА ЦО'!__UnoMark__584_849710968</vt:lpstr>
      <vt:lpstr>'КВОТА ЦО'!__UnoMark__598_849710968</vt:lpstr>
      <vt:lpstr>'КВОТА ЦО'!__UnoMark__612_849710968</vt:lpstr>
      <vt:lpstr>'КВОТА ЦО'!__UnoMark__626_849710968</vt:lpstr>
      <vt:lpstr>'КВОТА ЦО'!__UnoMark__682_849710968</vt:lpstr>
      <vt:lpstr>'КВОТА ЦО'!__UnoMark__696_849710968</vt:lpstr>
      <vt:lpstr>'КВОТА ЦО'!__UnoMark__710_849710968</vt:lpstr>
      <vt:lpstr>'КВОТА ЦО'!__UnoMark__724_849710968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2024-03-07T06:19:21Z</dcterms:modified>
</cp:coreProperties>
</file>